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OneDrive\Escritorio\PLATAFORMA NACIONAL DE TRANSPARENCIA\"/>
    </mc:Choice>
  </mc:AlternateContent>
  <xr:revisionPtr revIDLastSave="0" documentId="8_{B7263039-9442-4EDB-8B49-73D8CD8261D0}" xr6:coauthVersionLast="47" xr6:coauthVersionMax="47" xr10:uidLastSave="{00000000-0000-0000-0000-000000000000}"/>
  <bookViews>
    <workbookView xWindow="-120" yWindow="-120" windowWidth="20730" windowHeight="11040" activeTab="3" xr2:uid="{990C979C-7FA2-437F-8F4F-76052FEFFC3C}"/>
  </bookViews>
  <sheets>
    <sheet name="MENSUAL" sheetId="7" r:id="rId1"/>
    <sheet name="DECD" sheetId="6" r:id="rId2"/>
    <sheet name="SEGURIDAD PUBLICA" sheetId="4" r:id="rId3"/>
    <sheet name="SEMANAL25" sheetId="1" r:id="rId4"/>
  </sheets>
  <definedNames>
    <definedName name="_xlnm.Print_Area" localSheetId="1">DECD!$B$1:$G$13</definedName>
    <definedName name="_xlnm.Print_Area" localSheetId="0">MENSUAL!$A$3:$G$34</definedName>
    <definedName name="_xlnm.Print_Area" localSheetId="2">'SEGURIDAD PUBLICA'!$A$1:$G$18</definedName>
    <definedName name="_xlnm.Print_Area" localSheetId="3">SEMANAL25!$A$1:$G$25</definedName>
    <definedName name="Hidden_13">#REF!</definedName>
    <definedName name="Hidden_21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R11" i="1"/>
  <c r="N5" i="1"/>
  <c r="R5" i="1"/>
  <c r="M5" i="1"/>
  <c r="L5" i="1"/>
  <c r="E11" i="6"/>
  <c r="E12" i="6" s="1"/>
  <c r="E13" i="6" s="1"/>
  <c r="E28" i="7"/>
  <c r="E33" i="7" s="1"/>
  <c r="F27" i="7"/>
  <c r="F29" i="7" s="1"/>
  <c r="E27" i="7"/>
  <c r="E32" i="7" s="1"/>
  <c r="F11" i="6"/>
  <c r="F33" i="7"/>
  <c r="F28" i="7"/>
  <c r="G20" i="7"/>
  <c r="G21" i="7"/>
  <c r="G22" i="7"/>
  <c r="G23" i="7"/>
  <c r="G24" i="7"/>
  <c r="G25" i="7"/>
  <c r="F32" i="7" l="1"/>
  <c r="E34" i="7"/>
  <c r="E29" i="7"/>
  <c r="F34" i="7"/>
  <c r="G19" i="7" l="1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B6" i="7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G5" i="7"/>
  <c r="F12" i="6"/>
  <c r="F13" i="6" s="1"/>
  <c r="G10" i="6"/>
  <c r="G9" i="6"/>
  <c r="G8" i="6"/>
  <c r="G7" i="6"/>
  <c r="G6" i="6"/>
  <c r="B6" i="6"/>
  <c r="B7" i="6" s="1"/>
  <c r="B8" i="6" s="1"/>
  <c r="B9" i="6" s="1"/>
  <c r="B10" i="6" s="1"/>
  <c r="G5" i="6"/>
  <c r="E16" i="4"/>
  <c r="E17" i="4" s="1"/>
  <c r="F16" i="4"/>
  <c r="F17" i="4" s="1"/>
  <c r="G11" i="6" l="1"/>
  <c r="G12" i="6" s="1"/>
  <c r="G28" i="7"/>
  <c r="G33" i="7" s="1"/>
  <c r="G27" i="7"/>
  <c r="G32" i="7" s="1"/>
  <c r="G34" i="7" s="1"/>
  <c r="G13" i="6"/>
  <c r="G29" i="7" l="1"/>
  <c r="F18" i="4" l="1"/>
  <c r="E18" i="4"/>
  <c r="G15" i="4"/>
  <c r="G14" i="4"/>
  <c r="G13" i="4"/>
  <c r="G12" i="4"/>
  <c r="G11" i="4"/>
  <c r="G10" i="4"/>
  <c r="G9" i="4"/>
  <c r="G8" i="4"/>
  <c r="G7" i="4"/>
  <c r="G6" i="4"/>
  <c r="B6" i="4"/>
  <c r="B7" i="4" s="1"/>
  <c r="B8" i="4" s="1"/>
  <c r="B9" i="4" s="1"/>
  <c r="B10" i="4" s="1"/>
  <c r="B11" i="4" s="1"/>
  <c r="B12" i="4" s="1"/>
  <c r="B13" i="4" s="1"/>
  <c r="B14" i="4" s="1"/>
  <c r="B15" i="4" s="1"/>
  <c r="G5" i="4"/>
  <c r="F22" i="1"/>
  <c r="F23" i="1" s="1"/>
  <c r="F24" i="1" s="1"/>
  <c r="E22" i="1"/>
  <c r="E23" i="1" s="1"/>
  <c r="E24" i="1" s="1"/>
  <c r="M20" i="1"/>
  <c r="M21" i="1"/>
  <c r="L20" i="1"/>
  <c r="L21" i="1"/>
  <c r="G20" i="1"/>
  <c r="J20" i="1" s="1"/>
  <c r="N20" i="1" s="1"/>
  <c r="G21" i="1"/>
  <c r="J21" i="1" s="1"/>
  <c r="N21" i="1" s="1"/>
  <c r="J12" i="1"/>
  <c r="N12" i="1" s="1"/>
  <c r="G6" i="1"/>
  <c r="J6" i="1" s="1"/>
  <c r="N6" i="1" s="1"/>
  <c r="L6" i="1"/>
  <c r="R9" i="1"/>
  <c r="R6" i="1"/>
  <c r="R7" i="1"/>
  <c r="R8" i="1"/>
  <c r="V21" i="1"/>
  <c r="R10" i="1"/>
  <c r="R12" i="1"/>
  <c r="R13" i="1"/>
  <c r="R14" i="1"/>
  <c r="R15" i="1"/>
  <c r="R16" i="1"/>
  <c r="R17" i="1"/>
  <c r="R18" i="1"/>
  <c r="R19" i="1"/>
  <c r="R20" i="1"/>
  <c r="R21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M19" i="1"/>
  <c r="L19" i="1"/>
  <c r="G19" i="1"/>
  <c r="J19" i="1" s="1"/>
  <c r="N19" i="1" s="1"/>
  <c r="M18" i="1"/>
  <c r="L18" i="1"/>
  <c r="G18" i="1"/>
  <c r="J18" i="1" s="1"/>
  <c r="N18" i="1" s="1"/>
  <c r="M17" i="1"/>
  <c r="L17" i="1"/>
  <c r="G17" i="1"/>
  <c r="J17" i="1" s="1"/>
  <c r="N17" i="1" s="1"/>
  <c r="M16" i="1"/>
  <c r="L16" i="1"/>
  <c r="G16" i="1"/>
  <c r="J16" i="1" s="1"/>
  <c r="N16" i="1" s="1"/>
  <c r="M15" i="1"/>
  <c r="L15" i="1"/>
  <c r="G15" i="1"/>
  <c r="J15" i="1" s="1"/>
  <c r="N15" i="1" s="1"/>
  <c r="M14" i="1"/>
  <c r="L14" i="1"/>
  <c r="G14" i="1"/>
  <c r="J14" i="1" s="1"/>
  <c r="N14" i="1" s="1"/>
  <c r="M13" i="1"/>
  <c r="L13" i="1"/>
  <c r="G13" i="1"/>
  <c r="J13" i="1" s="1"/>
  <c r="N13" i="1" s="1"/>
  <c r="M12" i="1"/>
  <c r="L12" i="1"/>
  <c r="G12" i="1"/>
  <c r="M11" i="1"/>
  <c r="L11" i="1"/>
  <c r="G11" i="1"/>
  <c r="M10" i="1"/>
  <c r="L10" i="1"/>
  <c r="G10" i="1"/>
  <c r="J10" i="1" s="1"/>
  <c r="N10" i="1" s="1"/>
  <c r="M9" i="1"/>
  <c r="L9" i="1"/>
  <c r="G9" i="1"/>
  <c r="J9" i="1" s="1"/>
  <c r="N9" i="1" s="1"/>
  <c r="M8" i="1"/>
  <c r="L8" i="1"/>
  <c r="G8" i="1"/>
  <c r="J8" i="1" s="1"/>
  <c r="N8" i="1" s="1"/>
  <c r="M7" i="1"/>
  <c r="L7" i="1"/>
  <c r="G7" i="1"/>
  <c r="J7" i="1" s="1"/>
  <c r="N7" i="1" s="1"/>
  <c r="M6" i="1"/>
  <c r="G5" i="1"/>
  <c r="G22" i="1" s="1"/>
  <c r="G23" i="1" s="1"/>
  <c r="G24" i="1" s="1"/>
  <c r="G16" i="4" l="1"/>
  <c r="G17" i="4" s="1"/>
  <c r="J5" i="1"/>
  <c r="J11" i="1"/>
  <c r="G18" i="4"/>
</calcChain>
</file>

<file path=xl/sharedStrings.xml><?xml version="1.0" encoding="utf-8"?>
<sst xmlns="http://schemas.openxmlformats.org/spreadsheetml/2006/main" count="165" uniqueCount="125">
  <si>
    <t>MUNICIPIO DE SAN BARTOLOMÉ QUIALANA, TLACOLULA, OAXACA.</t>
  </si>
  <si>
    <t>NÓMINAS SEMANALES</t>
  </si>
  <si>
    <t>No.</t>
  </si>
  <si>
    <t>Denominación del cargo</t>
  </si>
  <si>
    <t>IMPORTE BRUTO SEMANAL</t>
  </si>
  <si>
    <t>ISR SEMANAL</t>
  </si>
  <si>
    <t xml:space="preserve">SUELDO NETO SEMANAL </t>
  </si>
  <si>
    <t>IMPORTE BRUTO DIARIO</t>
  </si>
  <si>
    <t>ISR DIARIO</t>
  </si>
  <si>
    <t>SUELDO NETO DIARIO</t>
  </si>
  <si>
    <t>DÍAS LABORADOS</t>
  </si>
  <si>
    <t>IMPORTE BRUTO DE ACUERDO A LOS DÍAS LABORADOS</t>
  </si>
  <si>
    <t>ISR DE ACUERDO A LOS DÍAS LABORADOS</t>
  </si>
  <si>
    <t>IMPORTE NETO DE ACUERDO A LOS DÍAS LABORADOS</t>
  </si>
  <si>
    <t>Encargada de Limpieza</t>
  </si>
  <si>
    <t>Operador de Maquinaria</t>
  </si>
  <si>
    <t>Operador de Volteo</t>
  </si>
  <si>
    <t>Fontanero</t>
  </si>
  <si>
    <t xml:space="preserve">Fontanero </t>
  </si>
  <si>
    <t>Obrero General</t>
  </si>
  <si>
    <t>Jardinero</t>
  </si>
  <si>
    <t>Afanadora</t>
  </si>
  <si>
    <t>Chofer</t>
  </si>
  <si>
    <t>Encargado del centro de acopio</t>
  </si>
  <si>
    <t xml:space="preserve">Encargado de la Planta de tratamiento </t>
  </si>
  <si>
    <t>Juez Lindero</t>
  </si>
  <si>
    <t>IMPORTE SEMANAL</t>
  </si>
  <si>
    <t>IMPORTE MENSUAL</t>
  </si>
  <si>
    <t>IMPORTE ANUAL</t>
  </si>
  <si>
    <t>Directora de Seguridad Pública, Transito y Protección Civil.</t>
  </si>
  <si>
    <t>Comandante</t>
  </si>
  <si>
    <t xml:space="preserve">Policia Municipal </t>
  </si>
  <si>
    <t>IMPORTE QUINCENAL</t>
  </si>
  <si>
    <t>Instructor de artes plasticas</t>
  </si>
  <si>
    <t>Instructor de música</t>
  </si>
  <si>
    <t>Instructor de Basquetbol</t>
  </si>
  <si>
    <t>Instructor de Ajedrez</t>
  </si>
  <si>
    <t>Bibliotecaria</t>
  </si>
  <si>
    <t>Instructora de danza</t>
  </si>
  <si>
    <t>Presidente Municipal</t>
  </si>
  <si>
    <t>Sindica Municipal</t>
  </si>
  <si>
    <t>Regidor de Hacienda</t>
  </si>
  <si>
    <t>Regidora de Obras</t>
  </si>
  <si>
    <t>Regidor de Educación</t>
  </si>
  <si>
    <t>Regidora de Salud</t>
  </si>
  <si>
    <t>Regidor de Ecología</t>
  </si>
  <si>
    <t>Tesorera Municipal</t>
  </si>
  <si>
    <t>Secretario Municipal</t>
  </si>
  <si>
    <t xml:space="preserve">Alcalde Unico Constitucional </t>
  </si>
  <si>
    <t>Titular de la Instancia Municipal de la Mujer</t>
  </si>
  <si>
    <t>Directora de Educación, Cultura y Deporte</t>
  </si>
  <si>
    <t>Directora Administrativa</t>
  </si>
  <si>
    <t>Director de Eventos Civicos, Sociales y Culturales</t>
  </si>
  <si>
    <t xml:space="preserve">Auxiliar de Tesoreria </t>
  </si>
  <si>
    <t xml:space="preserve">Auxiliar de Secretaria </t>
  </si>
  <si>
    <t>Secretario de la Alcaldia Municipal</t>
  </si>
  <si>
    <t xml:space="preserve">Auxiliar de Alcaldia </t>
  </si>
  <si>
    <t>Presidenta del Dif Municipal</t>
  </si>
  <si>
    <t>Secretaria del Dif Municipal</t>
  </si>
  <si>
    <t>TOTAL</t>
  </si>
  <si>
    <t>IMPORTE BRUTO MENSUAL</t>
  </si>
  <si>
    <t>ISR MENSUAL</t>
  </si>
  <si>
    <t>SUELDO NETO MENSUAL</t>
  </si>
  <si>
    <t>DIETAS</t>
  </si>
  <si>
    <t>ADMINISTRATIVO</t>
  </si>
  <si>
    <t>ISR QUINCENAL</t>
  </si>
  <si>
    <t>SUELDO NETO QUINCENAL</t>
  </si>
  <si>
    <t>IMPORTE BRUTO QUINCENAL</t>
  </si>
  <si>
    <t>NÓMINAS QUINCENALES</t>
  </si>
  <si>
    <t>NÓMINAS MENSUALES</t>
  </si>
  <si>
    <t>Gabriel Ramirez Marbella Rocio</t>
  </si>
  <si>
    <t>Méndez Vasquez Celedonio Eliseo</t>
  </si>
  <si>
    <t>Mendoza Cruz Jose Daniel</t>
  </si>
  <si>
    <t>Pérez Campos Jeimy Yareth</t>
  </si>
  <si>
    <t>Mendoza Cruz Rene</t>
  </si>
  <si>
    <t>Antonio Avendaño Anuar</t>
  </si>
  <si>
    <t>Ortiz Sánchez Arnulfo</t>
  </si>
  <si>
    <t xml:space="preserve">Hernández López Brenda Ingrid </t>
  </si>
  <si>
    <t>Mejía López Ivan Ernesto</t>
  </si>
  <si>
    <t>Cote López Dulce Carolina</t>
  </si>
  <si>
    <t>Sánchez Gómez Arnulfo</t>
  </si>
  <si>
    <t xml:space="preserve">SUELDO NETO QUINCENAL </t>
  </si>
  <si>
    <t>Nombre del trabajador</t>
  </si>
  <si>
    <t>Luis Castellanos Mauricio</t>
  </si>
  <si>
    <t>Martínez de Jesús Alexis</t>
  </si>
  <si>
    <t>Martínez Morales Felipe</t>
  </si>
  <si>
    <t>Santiago Garcia Ismael</t>
  </si>
  <si>
    <t>Sánchez Sánchez Vilma Violeta</t>
  </si>
  <si>
    <t>Rodriguez Castillo Sharon</t>
  </si>
  <si>
    <t>Hernández Sánchez Elsa Loreta</t>
  </si>
  <si>
    <t>Gómez Sánchez Juan Carlos</t>
  </si>
  <si>
    <t>Hernández Martínez Erika</t>
  </si>
  <si>
    <t>Morales Pérez Alma Rita</t>
  </si>
  <si>
    <t>Gómez Morales Azucena</t>
  </si>
  <si>
    <t>Martínez Gómez Jose Luis</t>
  </si>
  <si>
    <t>Pablo Hernández Aracely</t>
  </si>
  <si>
    <t>Hernández Jasso Adriana</t>
  </si>
  <si>
    <t>Hernández Raymundo Reyna</t>
  </si>
  <si>
    <t>Gómez Hernández Lourdes</t>
  </si>
  <si>
    <t>Sánchez Martínez Clemente</t>
  </si>
  <si>
    <t>Sánches Gómes Aurora</t>
  </si>
  <si>
    <t>Sánchez Hernández Fausto</t>
  </si>
  <si>
    <t>Sánchez Hernández Victorina</t>
  </si>
  <si>
    <t>Morales Sánchez Joel</t>
  </si>
  <si>
    <t>Sánchez Hernández María Concepción</t>
  </si>
  <si>
    <t>Sánchez Hernández Vicente</t>
  </si>
  <si>
    <t>Sánchez Hernández Rosa Ana</t>
  </si>
  <si>
    <t>Cruz Pérez Francisco Javier</t>
  </si>
  <si>
    <t>Hernández Morales Hector</t>
  </si>
  <si>
    <t>Hernández Sánchez Cristian Andy</t>
  </si>
  <si>
    <t>Martínez Morales Alejandro</t>
  </si>
  <si>
    <t>Sánchez Sánchez Hilarion</t>
  </si>
  <si>
    <t>Considerar un trabajador más</t>
  </si>
  <si>
    <t>Hernández Morales Zacarias</t>
  </si>
  <si>
    <t>Martínez Gómez María Ines</t>
  </si>
  <si>
    <t>Gómez Alberto</t>
  </si>
  <si>
    <t>Morales Gómez Ambrocio</t>
  </si>
  <si>
    <t>Sánchez Martínez Luis Miguel</t>
  </si>
  <si>
    <t>Gómez Martínez Paulino</t>
  </si>
  <si>
    <t>Curiel López Manuel Salvador</t>
  </si>
  <si>
    <t>Morales Gomez Ricardo Rey</t>
  </si>
  <si>
    <t>Cruz Gomez Esteban</t>
  </si>
  <si>
    <t>Ortiz Sanchez Felix</t>
  </si>
  <si>
    <t>Adolfo Sanchez Hernandez</t>
  </si>
  <si>
    <t>Hernández Martinez Cesar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</si>
</sst>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BBCC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8B87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theme="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7" fillId="0" borderId="2" applyNumberFormat="0" applyFill="0" applyAlignment="0" applyProtection="0"/>
    <xf numFmtId="0" fontId="1" fillId="0" borderId="0"/>
  </cellStyleXfs>
  <cellXfs count="39">
    <xf numFmtId="0" fontId="0" fillId="0" borderId="0" xfId="0"/>
    <xf numFmtId="0" fontId="3" fillId="0" borderId="0" xfId="0" applyFont="1"/>
    <xf numFmtId="43" fontId="4" fillId="2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 wrapText="1"/>
    </xf>
    <xf numFmtId="43" fontId="4" fillId="5" borderId="1" xfId="1" applyFont="1" applyFill="1" applyBorder="1" applyAlignment="1">
      <alignment horizontal="center" vertical="center" wrapText="1"/>
    </xf>
    <xf numFmtId="43" fontId="5" fillId="6" borderId="1" xfId="1" applyFont="1" applyFill="1" applyBorder="1" applyAlignment="1">
      <alignment horizontal="center" vertical="center" wrapText="1"/>
    </xf>
    <xf numFmtId="0" fontId="6" fillId="0" borderId="1" xfId="0" applyFont="1" applyBorder="1"/>
    <xf numFmtId="43" fontId="0" fillId="0" borderId="1" xfId="1" applyFont="1" applyBorder="1"/>
    <xf numFmtId="0" fontId="0" fillId="0" borderId="1" xfId="1" applyNumberFormat="1" applyFont="1" applyBorder="1" applyAlignment="1">
      <alignment horizontal="center"/>
    </xf>
    <xf numFmtId="43" fontId="0" fillId="0" borderId="0" xfId="1" applyFont="1" applyBorder="1"/>
    <xf numFmtId="43" fontId="0" fillId="0" borderId="0" xfId="0" applyNumberFormat="1"/>
    <xf numFmtId="43" fontId="0" fillId="0" borderId="1" xfId="1" applyFont="1" applyFill="1" applyBorder="1"/>
    <xf numFmtId="0" fontId="0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44" fontId="0" fillId="8" borderId="0" xfId="3" applyFont="1" applyFill="1" applyAlignment="1">
      <alignment wrapText="1"/>
    </xf>
    <xf numFmtId="44" fontId="0" fillId="7" borderId="0" xfId="3" applyFont="1" applyFill="1" applyAlignment="1">
      <alignment wrapText="1"/>
    </xf>
    <xf numFmtId="0" fontId="0" fillId="7" borderId="0" xfId="0" applyFill="1"/>
    <xf numFmtId="0" fontId="8" fillId="0" borderId="0" xfId="0" applyFont="1" applyAlignment="1">
      <alignment wrapText="1"/>
    </xf>
    <xf numFmtId="43" fontId="7" fillId="0" borderId="2" xfId="4" applyNumberFormat="1"/>
    <xf numFmtId="43" fontId="7" fillId="0" borderId="5" xfId="4" applyNumberFormat="1" applyBorder="1"/>
    <xf numFmtId="0" fontId="0" fillId="8" borderId="1" xfId="0" applyFill="1" applyBorder="1"/>
    <xf numFmtId="44" fontId="0" fillId="0" borderId="0" xfId="3" applyFon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3" xfId="0" applyFont="1" applyBorder="1" applyAlignment="1">
      <alignment horizontal="right" wrapText="1"/>
    </xf>
    <xf numFmtId="43" fontId="8" fillId="2" borderId="1" xfId="1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0" fontId="2" fillId="0" borderId="1" xfId="0" applyFont="1" applyBorder="1"/>
    <xf numFmtId="43" fontId="2" fillId="0" borderId="1" xfId="1" applyFont="1" applyBorder="1"/>
    <xf numFmtId="0" fontId="2" fillId="0" borderId="0" xfId="0" applyFont="1"/>
    <xf numFmtId="0" fontId="2" fillId="0" borderId="4" xfId="0" applyFont="1" applyBorder="1"/>
    <xf numFmtId="43" fontId="2" fillId="0" borderId="4" xfId="1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0" fillId="0" borderId="3" xfId="0" applyBorder="1"/>
  </cellXfs>
  <cellStyles count="6">
    <cellStyle name="Millares" xfId="1" builtinId="3"/>
    <cellStyle name="Moneda" xfId="3" builtinId="4"/>
    <cellStyle name="Normal" xfId="0" builtinId="0"/>
    <cellStyle name="Normal 2" xfId="5" xr:uid="{66279C50-58D5-4B97-8F8C-610058D5685A}"/>
    <cellStyle name="Normal 7" xfId="2" xr:uid="{DC675295-7EA2-441E-94BE-C780148CFD10}"/>
    <cellStyle name="Total" xfId="4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BB16-E22D-46B1-8F5E-03F9651B2E72}">
  <dimension ref="B1:I36"/>
  <sheetViews>
    <sheetView view="pageBreakPreview" topLeftCell="A6" zoomScaleNormal="100" zoomScaleSheetLayoutView="100" workbookViewId="0">
      <selection activeCell="F20" sqref="F20"/>
    </sheetView>
  </sheetViews>
  <sheetFormatPr baseColWidth="10" defaultRowHeight="15" x14ac:dyDescent="0.25"/>
  <cols>
    <col min="1" max="1" width="2" customWidth="1"/>
    <col min="2" max="2" width="3.42578125" customWidth="1"/>
    <col min="3" max="3" width="36.42578125" customWidth="1"/>
    <col min="4" max="4" width="42.28515625" customWidth="1"/>
    <col min="5" max="5" width="12.85546875" customWidth="1"/>
    <col min="6" max="6" width="14" customWidth="1"/>
    <col min="7" max="7" width="13.5703125" customWidth="1"/>
    <col min="9" max="9" width="11.5703125" customWidth="1"/>
  </cols>
  <sheetData>
    <row r="1" spans="2:9" ht="21" x14ac:dyDescent="0.35">
      <c r="B1" s="1" t="s">
        <v>0</v>
      </c>
      <c r="C1" s="1"/>
    </row>
    <row r="2" spans="2:9" ht="21" x14ac:dyDescent="0.35">
      <c r="B2" s="1" t="s">
        <v>69</v>
      </c>
      <c r="C2" s="1"/>
    </row>
    <row r="4" spans="2:9" ht="22.5" x14ac:dyDescent="0.25">
      <c r="B4" s="2" t="s">
        <v>2</v>
      </c>
      <c r="C4" s="2" t="s">
        <v>82</v>
      </c>
      <c r="D4" s="2" t="s">
        <v>3</v>
      </c>
      <c r="E4" s="3" t="s">
        <v>60</v>
      </c>
      <c r="F4" s="3" t="s">
        <v>61</v>
      </c>
      <c r="G4" s="3" t="s">
        <v>62</v>
      </c>
    </row>
    <row r="5" spans="2:9" ht="15" customHeight="1" x14ac:dyDescent="0.25">
      <c r="B5" s="15">
        <v>1</v>
      </c>
      <c r="C5" s="15" t="s">
        <v>99</v>
      </c>
      <c r="D5" s="15" t="s">
        <v>39</v>
      </c>
      <c r="E5" s="8">
        <v>11444</v>
      </c>
      <c r="F5" s="8">
        <v>944</v>
      </c>
      <c r="G5" s="8">
        <f>E5-F5</f>
        <v>10500</v>
      </c>
      <c r="H5" s="10"/>
      <c r="I5" s="23"/>
    </row>
    <row r="6" spans="2:9" ht="15" customHeight="1" x14ac:dyDescent="0.25">
      <c r="B6" s="15">
        <f>B5+1</f>
        <v>2</v>
      </c>
      <c r="C6" s="15" t="s">
        <v>100</v>
      </c>
      <c r="D6" s="15" t="s">
        <v>40</v>
      </c>
      <c r="E6" s="8">
        <v>10865</v>
      </c>
      <c r="F6" s="8">
        <v>865</v>
      </c>
      <c r="G6" s="8">
        <f t="shared" ref="G6:G25" si="0">E6-F6</f>
        <v>10000</v>
      </c>
      <c r="H6" s="10"/>
      <c r="I6" s="23"/>
    </row>
    <row r="7" spans="2:9" ht="15" customHeight="1" x14ac:dyDescent="0.25">
      <c r="B7" s="15">
        <f t="shared" ref="B7:B9" si="1">B6+1</f>
        <v>3</v>
      </c>
      <c r="C7" s="15" t="s">
        <v>101</v>
      </c>
      <c r="D7" s="15" t="s">
        <v>41</v>
      </c>
      <c r="E7" s="8">
        <v>10865</v>
      </c>
      <c r="F7" s="8">
        <v>865</v>
      </c>
      <c r="G7" s="8">
        <f t="shared" si="0"/>
        <v>10000</v>
      </c>
      <c r="H7" s="10"/>
      <c r="I7" s="23"/>
    </row>
    <row r="8" spans="2:9" ht="15" customHeight="1" x14ac:dyDescent="0.25">
      <c r="B8" s="15">
        <f t="shared" si="1"/>
        <v>4</v>
      </c>
      <c r="C8" s="15" t="s">
        <v>102</v>
      </c>
      <c r="D8" s="15" t="s">
        <v>42</v>
      </c>
      <c r="E8" s="8">
        <v>10865</v>
      </c>
      <c r="F8" s="8">
        <v>865</v>
      </c>
      <c r="G8" s="8">
        <f t="shared" si="0"/>
        <v>10000</v>
      </c>
      <c r="H8" s="10"/>
      <c r="I8" s="23"/>
    </row>
    <row r="9" spans="2:9" ht="15" customHeight="1" x14ac:dyDescent="0.25">
      <c r="B9" s="15">
        <f t="shared" si="1"/>
        <v>5</v>
      </c>
      <c r="C9" s="15" t="s">
        <v>103</v>
      </c>
      <c r="D9" s="15" t="s">
        <v>43</v>
      </c>
      <c r="E9" s="8">
        <v>10865</v>
      </c>
      <c r="F9" s="8">
        <v>865</v>
      </c>
      <c r="G9" s="8">
        <f t="shared" si="0"/>
        <v>10000</v>
      </c>
      <c r="H9" s="10"/>
      <c r="I9" s="23"/>
    </row>
    <row r="10" spans="2:9" ht="15" customHeight="1" x14ac:dyDescent="0.25">
      <c r="B10" s="15">
        <f>B9+1</f>
        <v>6</v>
      </c>
      <c r="C10" s="15" t="s">
        <v>104</v>
      </c>
      <c r="D10" s="15" t="s">
        <v>44</v>
      </c>
      <c r="E10" s="8">
        <v>10865</v>
      </c>
      <c r="F10" s="8">
        <v>865</v>
      </c>
      <c r="G10" s="8">
        <f t="shared" si="0"/>
        <v>10000</v>
      </c>
      <c r="H10" s="10"/>
      <c r="I10" s="23"/>
    </row>
    <row r="11" spans="2:9" ht="15" customHeight="1" x14ac:dyDescent="0.25">
      <c r="B11" s="15">
        <f>B10+1</f>
        <v>7</v>
      </c>
      <c r="C11" s="15" t="s">
        <v>105</v>
      </c>
      <c r="D11" s="15" t="s">
        <v>45</v>
      </c>
      <c r="E11" s="8">
        <v>10865</v>
      </c>
      <c r="F11" s="8">
        <v>865</v>
      </c>
      <c r="G11" s="12">
        <f t="shared" si="0"/>
        <v>10000</v>
      </c>
      <c r="H11" s="10"/>
      <c r="I11" s="23"/>
    </row>
    <row r="12" spans="2:9" ht="15" customHeight="1" x14ac:dyDescent="0.25">
      <c r="B12" s="15">
        <f>B11+1</f>
        <v>8</v>
      </c>
      <c r="C12" s="15" t="s">
        <v>89</v>
      </c>
      <c r="D12" s="14" t="s">
        <v>46</v>
      </c>
      <c r="E12" s="12">
        <v>11089</v>
      </c>
      <c r="F12" s="12">
        <v>889</v>
      </c>
      <c r="G12" s="12">
        <f t="shared" si="0"/>
        <v>10200</v>
      </c>
      <c r="H12" s="10"/>
      <c r="I12" s="23"/>
    </row>
    <row r="13" spans="2:9" ht="15" customHeight="1" x14ac:dyDescent="0.25">
      <c r="B13" s="15">
        <f t="shared" ref="B13:B15" si="2">B12+1</f>
        <v>9</v>
      </c>
      <c r="C13" s="15" t="s">
        <v>90</v>
      </c>
      <c r="D13" s="14" t="s">
        <v>47</v>
      </c>
      <c r="E13" s="12">
        <v>11089</v>
      </c>
      <c r="F13" s="12">
        <v>889</v>
      </c>
      <c r="G13" s="8">
        <f t="shared" si="0"/>
        <v>10200</v>
      </c>
      <c r="H13" s="10"/>
      <c r="I13" s="23"/>
    </row>
    <row r="14" spans="2:9" ht="15" customHeight="1" x14ac:dyDescent="0.25">
      <c r="B14" s="15">
        <f t="shared" si="2"/>
        <v>10</v>
      </c>
      <c r="C14" s="15" t="s">
        <v>120</v>
      </c>
      <c r="D14" s="14" t="s">
        <v>48</v>
      </c>
      <c r="E14" s="8">
        <v>6377</v>
      </c>
      <c r="F14" s="8">
        <v>377</v>
      </c>
      <c r="G14" s="8">
        <f t="shared" si="0"/>
        <v>6000</v>
      </c>
      <c r="H14" s="10"/>
      <c r="I14" s="23"/>
    </row>
    <row r="15" spans="2:9" ht="15" customHeight="1" x14ac:dyDescent="0.25">
      <c r="B15" s="15">
        <f t="shared" si="2"/>
        <v>11</v>
      </c>
      <c r="C15" s="15" t="s">
        <v>91</v>
      </c>
      <c r="D15" s="14" t="s">
        <v>49</v>
      </c>
      <c r="E15" s="8">
        <v>8396</v>
      </c>
      <c r="F15" s="8">
        <v>596</v>
      </c>
      <c r="G15" s="8">
        <f t="shared" si="0"/>
        <v>7800</v>
      </c>
      <c r="H15" s="10"/>
      <c r="I15" s="23"/>
    </row>
    <row r="16" spans="2:9" ht="15" customHeight="1" x14ac:dyDescent="0.25">
      <c r="B16" s="15">
        <f>B15+1</f>
        <v>12</v>
      </c>
      <c r="C16" s="15" t="s">
        <v>92</v>
      </c>
      <c r="D16" s="14" t="s">
        <v>50</v>
      </c>
      <c r="E16" s="8">
        <v>9182</v>
      </c>
      <c r="F16" s="8">
        <v>682</v>
      </c>
      <c r="G16" s="8">
        <f t="shared" si="0"/>
        <v>8500</v>
      </c>
      <c r="H16" s="10"/>
      <c r="I16" s="23"/>
    </row>
    <row r="17" spans="2:9" ht="15" customHeight="1" x14ac:dyDescent="0.25">
      <c r="B17" s="15">
        <f>B16+1</f>
        <v>13</v>
      </c>
      <c r="C17" s="15" t="s">
        <v>93</v>
      </c>
      <c r="D17" s="14" t="s">
        <v>51</v>
      </c>
      <c r="E17" s="8">
        <v>9182</v>
      </c>
      <c r="F17" s="8">
        <v>682</v>
      </c>
      <c r="G17" s="8">
        <f t="shared" si="0"/>
        <v>8500</v>
      </c>
      <c r="H17" s="10"/>
      <c r="I17" s="23"/>
    </row>
    <row r="18" spans="2:9" ht="15" customHeight="1" x14ac:dyDescent="0.25">
      <c r="B18" s="15">
        <f t="shared" ref="B18:B19" si="3">B17+1</f>
        <v>14</v>
      </c>
      <c r="C18" s="15" t="s">
        <v>94</v>
      </c>
      <c r="D18" s="14" t="s">
        <v>52</v>
      </c>
      <c r="E18" s="8">
        <v>9182</v>
      </c>
      <c r="F18" s="8">
        <v>682</v>
      </c>
      <c r="G18" s="8">
        <f t="shared" si="0"/>
        <v>8500</v>
      </c>
      <c r="H18" s="10"/>
      <c r="I18" s="23"/>
    </row>
    <row r="19" spans="2:9" ht="15" customHeight="1" x14ac:dyDescent="0.25">
      <c r="B19" s="15">
        <f t="shared" si="3"/>
        <v>15</v>
      </c>
      <c r="C19" s="15" t="s">
        <v>95</v>
      </c>
      <c r="D19" s="14" t="s">
        <v>53</v>
      </c>
      <c r="E19" s="8">
        <v>6938</v>
      </c>
      <c r="F19" s="8">
        <v>438</v>
      </c>
      <c r="G19" s="8">
        <f t="shared" si="0"/>
        <v>6500</v>
      </c>
      <c r="H19" s="10"/>
      <c r="I19" s="23"/>
    </row>
    <row r="20" spans="2:9" ht="15" customHeight="1" x14ac:dyDescent="0.25">
      <c r="B20" s="15">
        <f>B19+1</f>
        <v>16</v>
      </c>
      <c r="C20" s="15" t="s">
        <v>96</v>
      </c>
      <c r="D20" s="14" t="s">
        <v>54</v>
      </c>
      <c r="E20" s="8">
        <v>6938</v>
      </c>
      <c r="F20" s="8">
        <v>438</v>
      </c>
      <c r="G20" s="8">
        <f t="shared" si="0"/>
        <v>6500</v>
      </c>
      <c r="I20" s="23"/>
    </row>
    <row r="21" spans="2:9" ht="15" customHeight="1" x14ac:dyDescent="0.25">
      <c r="B21" s="15">
        <f>B20+1</f>
        <v>17</v>
      </c>
      <c r="C21" s="15" t="s">
        <v>121</v>
      </c>
      <c r="D21" s="14" t="s">
        <v>55</v>
      </c>
      <c r="E21" s="8">
        <v>4451</v>
      </c>
      <c r="F21" s="8">
        <v>251</v>
      </c>
      <c r="G21" s="8">
        <f t="shared" si="0"/>
        <v>4200</v>
      </c>
      <c r="I21" s="23"/>
    </row>
    <row r="22" spans="2:9" ht="15" customHeight="1" x14ac:dyDescent="0.25">
      <c r="B22" s="15">
        <f t="shared" ref="B22:B25" si="4">B21+1</f>
        <v>18</v>
      </c>
      <c r="C22" s="38" t="s">
        <v>123</v>
      </c>
      <c r="D22" s="14" t="s">
        <v>56</v>
      </c>
      <c r="E22" s="8">
        <v>2635</v>
      </c>
      <c r="F22" s="8">
        <v>135</v>
      </c>
      <c r="G22" s="8">
        <f t="shared" si="0"/>
        <v>2500</v>
      </c>
      <c r="I22" s="23"/>
    </row>
    <row r="23" spans="2:9" ht="15" customHeight="1" x14ac:dyDescent="0.25">
      <c r="B23" s="15">
        <f t="shared" si="4"/>
        <v>19</v>
      </c>
      <c r="C23" s="15" t="s">
        <v>122</v>
      </c>
      <c r="D23" s="14" t="s">
        <v>56</v>
      </c>
      <c r="E23" s="8">
        <v>2635</v>
      </c>
      <c r="F23" s="8">
        <v>135</v>
      </c>
      <c r="G23" s="8">
        <f t="shared" si="0"/>
        <v>2500</v>
      </c>
      <c r="I23" s="23"/>
    </row>
    <row r="24" spans="2:9" ht="15" customHeight="1" x14ac:dyDescent="0.25">
      <c r="B24" s="15">
        <f t="shared" si="4"/>
        <v>20</v>
      </c>
      <c r="C24" s="15" t="s">
        <v>97</v>
      </c>
      <c r="D24" s="14" t="s">
        <v>57</v>
      </c>
      <c r="E24" s="8">
        <v>6489</v>
      </c>
      <c r="F24" s="8">
        <v>389</v>
      </c>
      <c r="G24" s="8">
        <f t="shared" si="0"/>
        <v>6100</v>
      </c>
      <c r="I24" s="23"/>
    </row>
    <row r="25" spans="2:9" ht="15" customHeight="1" x14ac:dyDescent="0.25">
      <c r="B25" s="15">
        <f t="shared" si="4"/>
        <v>21</v>
      </c>
      <c r="C25" s="15" t="s">
        <v>98</v>
      </c>
      <c r="D25" s="14" t="s">
        <v>58</v>
      </c>
      <c r="E25" s="8">
        <v>6377</v>
      </c>
      <c r="F25" s="8">
        <v>377</v>
      </c>
      <c r="G25" s="8">
        <f t="shared" si="0"/>
        <v>6000</v>
      </c>
      <c r="I25" s="23"/>
    </row>
    <row r="26" spans="2:9" ht="15.75" thickBot="1" x14ac:dyDescent="0.3">
      <c r="D26" s="28" t="s">
        <v>27</v>
      </c>
      <c r="E26" s="21"/>
      <c r="F26" s="21"/>
      <c r="G26" s="21"/>
    </row>
    <row r="27" spans="2:9" ht="15.75" thickTop="1" x14ac:dyDescent="0.25">
      <c r="D27" s="25" t="s">
        <v>63</v>
      </c>
      <c r="E27" s="11">
        <f>SUM(E5:E11)</f>
        <v>76634</v>
      </c>
      <c r="F27" s="11">
        <f>SUM(F5:F11)</f>
        <v>6134</v>
      </c>
      <c r="G27" s="11">
        <f>SUM(G5:G11)</f>
        <v>70500</v>
      </c>
    </row>
    <row r="28" spans="2:9" x14ac:dyDescent="0.25">
      <c r="D28" s="25" t="s">
        <v>64</v>
      </c>
      <c r="E28" s="11">
        <f>SUM(E12:E25)</f>
        <v>100960</v>
      </c>
      <c r="F28" s="11">
        <f>SUM(F12:F25)</f>
        <v>6960</v>
      </c>
      <c r="G28" s="11">
        <f>SUM(G12:G25)</f>
        <v>94000</v>
      </c>
    </row>
    <row r="29" spans="2:9" ht="15.75" thickBot="1" x14ac:dyDescent="0.3">
      <c r="D29" s="26" t="s">
        <v>59</v>
      </c>
      <c r="E29" s="20">
        <f>E27+E28</f>
        <v>177594</v>
      </c>
      <c r="F29" s="20">
        <f t="shared" ref="F29:G29" si="5">F27+F28</f>
        <v>13094</v>
      </c>
      <c r="G29" s="20">
        <f t="shared" si="5"/>
        <v>164500</v>
      </c>
    </row>
    <row r="30" spans="2:9" ht="15.75" thickTop="1" x14ac:dyDescent="0.25">
      <c r="D30" s="24"/>
    </row>
    <row r="31" spans="2:9" x14ac:dyDescent="0.25">
      <c r="D31" s="27" t="s">
        <v>28</v>
      </c>
    </row>
    <row r="32" spans="2:9" x14ac:dyDescent="0.25">
      <c r="D32" s="24" t="s">
        <v>63</v>
      </c>
      <c r="E32" s="11">
        <f>E27*12</f>
        <v>919608</v>
      </c>
      <c r="F32" s="11">
        <f>F27*12</f>
        <v>73608</v>
      </c>
      <c r="G32" s="11">
        <f t="shared" ref="G32" si="6">G27*12</f>
        <v>846000</v>
      </c>
    </row>
    <row r="33" spans="4:7" x14ac:dyDescent="0.25">
      <c r="D33" s="24" t="s">
        <v>64</v>
      </c>
      <c r="E33" s="11">
        <f>E28*12</f>
        <v>1211520</v>
      </c>
      <c r="F33" s="11">
        <f t="shared" ref="F33:G33" si="7">F28*12</f>
        <v>83520</v>
      </c>
      <c r="G33" s="11">
        <f t="shared" si="7"/>
        <v>1128000</v>
      </c>
    </row>
    <row r="34" spans="4:7" ht="15.75" thickBot="1" x14ac:dyDescent="0.3">
      <c r="D34" s="27" t="s">
        <v>59</v>
      </c>
      <c r="E34" s="20">
        <f>SUM(E32:E33)</f>
        <v>2131128</v>
      </c>
      <c r="F34" s="20">
        <f t="shared" ref="F34:G34" si="8">SUM(F32:F33)</f>
        <v>157128</v>
      </c>
      <c r="G34" s="20">
        <f t="shared" si="8"/>
        <v>1974000</v>
      </c>
    </row>
    <row r="35" spans="4:7" ht="15.75" thickTop="1" x14ac:dyDescent="0.25"/>
    <row r="36" spans="4:7" x14ac:dyDescent="0.25">
      <c r="E36" s="11"/>
      <c r="F36" s="11"/>
      <c r="G36" s="11"/>
    </row>
  </sheetData>
  <printOptions horizontalCentered="1"/>
  <pageMargins left="0.23622047244094491" right="0.23622047244094491" top="1.3385826771653544" bottom="0.74803149606299213" header="0.31496062992125984" footer="0.31496062992125984"/>
  <pageSetup scale="78" orientation="landscape" r:id="rId1"/>
  <colBreaks count="1" manualBreakCount="1">
    <brk id="7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37DA2-328D-42DA-B4F4-36F4697D8F95}">
  <dimension ref="B1:I14"/>
  <sheetViews>
    <sheetView view="pageBreakPreview" topLeftCell="A3" zoomScaleNormal="100" zoomScaleSheetLayoutView="100" workbookViewId="0">
      <selection activeCell="I5" sqref="I5:I10"/>
    </sheetView>
  </sheetViews>
  <sheetFormatPr baseColWidth="10" defaultRowHeight="15" x14ac:dyDescent="0.25"/>
  <cols>
    <col min="1" max="1" width="2" customWidth="1"/>
    <col min="2" max="2" width="3.42578125" customWidth="1"/>
    <col min="3" max="3" width="32.42578125" customWidth="1"/>
    <col min="4" max="4" width="38.28515625" customWidth="1"/>
    <col min="5" max="5" width="18.28515625" customWidth="1"/>
    <col min="6" max="6" width="15.42578125" customWidth="1"/>
    <col min="7" max="7" width="27.140625" customWidth="1"/>
    <col min="8" max="8" width="6.42578125" customWidth="1"/>
  </cols>
  <sheetData>
    <row r="1" spans="2:9" ht="21" x14ac:dyDescent="0.35">
      <c r="B1" s="1" t="s">
        <v>0</v>
      </c>
      <c r="C1" s="1"/>
    </row>
    <row r="2" spans="2:9" ht="21" x14ac:dyDescent="0.35">
      <c r="B2" s="1" t="s">
        <v>68</v>
      </c>
      <c r="C2" s="1"/>
    </row>
    <row r="4" spans="2:9" ht="45" x14ac:dyDescent="0.25">
      <c r="B4" s="29" t="s">
        <v>2</v>
      </c>
      <c r="C4" s="29" t="s">
        <v>82</v>
      </c>
      <c r="D4" s="29" t="s">
        <v>3</v>
      </c>
      <c r="E4" s="30" t="s">
        <v>67</v>
      </c>
      <c r="F4" s="30" t="s">
        <v>65</v>
      </c>
      <c r="G4" s="30" t="s">
        <v>66</v>
      </c>
    </row>
    <row r="5" spans="2:9" ht="25.15" customHeight="1" x14ac:dyDescent="0.25">
      <c r="B5" s="31">
        <v>1</v>
      </c>
      <c r="C5" s="37" t="s">
        <v>83</v>
      </c>
      <c r="D5" s="36" t="s">
        <v>33</v>
      </c>
      <c r="E5" s="32">
        <v>1585</v>
      </c>
      <c r="F5" s="32">
        <v>85</v>
      </c>
      <c r="G5" s="32">
        <f>E5-F5</f>
        <v>1500</v>
      </c>
      <c r="H5" s="10"/>
      <c r="I5" s="11"/>
    </row>
    <row r="6" spans="2:9" ht="25.15" customHeight="1" x14ac:dyDescent="0.25">
      <c r="B6" s="31">
        <f>B5+1</f>
        <v>2</v>
      </c>
      <c r="C6" s="15" t="s">
        <v>84</v>
      </c>
      <c r="D6" s="15" t="s">
        <v>34</v>
      </c>
      <c r="E6" s="32">
        <v>4537</v>
      </c>
      <c r="F6" s="32">
        <v>337</v>
      </c>
      <c r="G6" s="32">
        <f>E6-F6</f>
        <v>4200</v>
      </c>
      <c r="H6" s="10"/>
      <c r="I6" s="11"/>
    </row>
    <row r="7" spans="2:9" ht="25.15" customHeight="1" x14ac:dyDescent="0.25">
      <c r="B7" s="31">
        <f t="shared" ref="B7:B9" si="0">B6+1</f>
        <v>3</v>
      </c>
      <c r="C7" s="15" t="s">
        <v>85</v>
      </c>
      <c r="D7" s="15" t="s">
        <v>35</v>
      </c>
      <c r="E7" s="32">
        <v>2814</v>
      </c>
      <c r="F7" s="32">
        <v>164</v>
      </c>
      <c r="G7" s="32">
        <f t="shared" ref="G7:G10" si="1">E7-F7</f>
        <v>2650</v>
      </c>
      <c r="H7" s="10"/>
      <c r="I7" s="11"/>
    </row>
    <row r="8" spans="2:9" ht="25.15" customHeight="1" x14ac:dyDescent="0.25">
      <c r="B8" s="31">
        <f t="shared" si="0"/>
        <v>4</v>
      </c>
      <c r="C8" s="15" t="s">
        <v>86</v>
      </c>
      <c r="D8" s="15" t="s">
        <v>36</v>
      </c>
      <c r="E8" s="32">
        <v>2675</v>
      </c>
      <c r="F8" s="32">
        <v>155</v>
      </c>
      <c r="G8" s="32">
        <f t="shared" si="1"/>
        <v>2520</v>
      </c>
      <c r="H8" s="10"/>
      <c r="I8" s="11"/>
    </row>
    <row r="9" spans="2:9" ht="25.15" customHeight="1" x14ac:dyDescent="0.25">
      <c r="B9" s="34">
        <f t="shared" si="0"/>
        <v>5</v>
      </c>
      <c r="C9" s="15" t="s">
        <v>87</v>
      </c>
      <c r="D9" s="15" t="s">
        <v>37</v>
      </c>
      <c r="E9" s="35">
        <v>2119</v>
      </c>
      <c r="F9" s="35">
        <v>119</v>
      </c>
      <c r="G9" s="35">
        <f t="shared" si="1"/>
        <v>2000</v>
      </c>
      <c r="H9" s="10"/>
      <c r="I9" s="11"/>
    </row>
    <row r="10" spans="2:9" ht="25.15" customHeight="1" x14ac:dyDescent="0.25">
      <c r="B10" s="31">
        <f>B9+1</f>
        <v>6</v>
      </c>
      <c r="C10" s="22" t="s">
        <v>88</v>
      </c>
      <c r="D10" s="22" t="s">
        <v>38</v>
      </c>
      <c r="E10" s="32">
        <v>2333</v>
      </c>
      <c r="F10" s="32">
        <v>133</v>
      </c>
      <c r="G10" s="32">
        <f t="shared" si="1"/>
        <v>2200</v>
      </c>
      <c r="H10" s="10"/>
      <c r="I10" s="11"/>
    </row>
    <row r="11" spans="2:9" ht="23.45" customHeight="1" thickBot="1" x14ac:dyDescent="0.3">
      <c r="B11" s="33"/>
      <c r="C11" s="33"/>
      <c r="D11" s="19" t="s">
        <v>32</v>
      </c>
      <c r="E11" s="21">
        <f>SUM(E5:E10)</f>
        <v>16063</v>
      </c>
      <c r="F11" s="21">
        <f>SUM(F5:F10)</f>
        <v>993</v>
      </c>
      <c r="G11" s="21">
        <f>SUM(G5:G10)</f>
        <v>15070</v>
      </c>
    </row>
    <row r="12" spans="2:9" ht="23.45" customHeight="1" thickTop="1" thickBot="1" x14ac:dyDescent="0.3">
      <c r="B12" s="33"/>
      <c r="C12" s="33"/>
      <c r="D12" s="19" t="s">
        <v>27</v>
      </c>
      <c r="E12" s="20">
        <f>E11*2</f>
        <v>32126</v>
      </c>
      <c r="F12" s="20">
        <f>F11*2</f>
        <v>1986</v>
      </c>
      <c r="G12" s="20">
        <f>G11*2</f>
        <v>30140</v>
      </c>
    </row>
    <row r="13" spans="2:9" ht="26.45" customHeight="1" thickTop="1" thickBot="1" x14ac:dyDescent="0.3">
      <c r="B13" s="33"/>
      <c r="C13" s="33"/>
      <c r="D13" s="19" t="s">
        <v>28</v>
      </c>
      <c r="E13" s="20">
        <f>E12*12</f>
        <v>385512</v>
      </c>
      <c r="F13" s="20">
        <f t="shared" ref="F13:G13" si="2">F12*12</f>
        <v>23832</v>
      </c>
      <c r="G13" s="20">
        <f t="shared" si="2"/>
        <v>361680</v>
      </c>
    </row>
    <row r="14" spans="2:9" ht="15.75" thickTop="1" x14ac:dyDescent="0.25"/>
  </sheetData>
  <printOptions horizontalCentered="1"/>
  <pageMargins left="0.23622047244094491" right="0.23622047244094491" top="1.3385826771653544" bottom="0.74803149606299213" header="0.31496062992125984" footer="0.31496062992125984"/>
  <pageSetup scale="78" orientation="landscape" r:id="rId1"/>
  <colBreaks count="1" manualBreakCount="1">
    <brk id="7" max="1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AD037-F416-4F79-9BBA-F1819D48C275}">
  <dimension ref="B1:I19"/>
  <sheetViews>
    <sheetView view="pageBreakPreview" topLeftCell="A10" zoomScaleNormal="100" zoomScaleSheetLayoutView="100" workbookViewId="0">
      <selection activeCell="I5" sqref="I5:I15"/>
    </sheetView>
  </sheetViews>
  <sheetFormatPr baseColWidth="10" defaultRowHeight="15" x14ac:dyDescent="0.25"/>
  <cols>
    <col min="1" max="1" width="2" customWidth="1"/>
    <col min="2" max="2" width="3.42578125" customWidth="1"/>
    <col min="3" max="3" width="33.42578125" customWidth="1"/>
    <col min="4" max="4" width="35.28515625" customWidth="1"/>
    <col min="5" max="5" width="12.85546875" customWidth="1"/>
    <col min="6" max="6" width="14" customWidth="1"/>
    <col min="7" max="7" width="20.28515625" customWidth="1"/>
    <col min="8" max="8" width="6.42578125" customWidth="1"/>
  </cols>
  <sheetData>
    <row r="1" spans="2:9" ht="21" x14ac:dyDescent="0.35">
      <c r="B1" s="1" t="s">
        <v>0</v>
      </c>
      <c r="C1" s="1"/>
    </row>
    <row r="2" spans="2:9" ht="21" x14ac:dyDescent="0.35">
      <c r="B2" s="1" t="s">
        <v>68</v>
      </c>
      <c r="C2" s="1"/>
    </row>
    <row r="4" spans="2:9" ht="22.5" x14ac:dyDescent="0.25">
      <c r="B4" s="2" t="s">
        <v>2</v>
      </c>
      <c r="C4" s="2" t="s">
        <v>82</v>
      </c>
      <c r="D4" s="2" t="s">
        <v>3</v>
      </c>
      <c r="E4" s="3" t="s">
        <v>67</v>
      </c>
      <c r="F4" s="3" t="s">
        <v>65</v>
      </c>
      <c r="G4" s="3" t="s">
        <v>81</v>
      </c>
    </row>
    <row r="5" spans="2:9" ht="30" customHeight="1" x14ac:dyDescent="0.25">
      <c r="B5" s="7">
        <v>1</v>
      </c>
      <c r="C5" s="15" t="s">
        <v>70</v>
      </c>
      <c r="D5" s="14" t="s">
        <v>29</v>
      </c>
      <c r="E5" s="8">
        <v>5435</v>
      </c>
      <c r="F5" s="8">
        <v>435</v>
      </c>
      <c r="G5" s="8">
        <f>E5-F5</f>
        <v>5000</v>
      </c>
      <c r="H5" s="10"/>
      <c r="I5" s="11"/>
    </row>
    <row r="6" spans="2:9" ht="25.15" customHeight="1" x14ac:dyDescent="0.25">
      <c r="B6" s="7">
        <f>B5+1</f>
        <v>2</v>
      </c>
      <c r="C6" s="15" t="s">
        <v>71</v>
      </c>
      <c r="D6" s="15" t="s">
        <v>30</v>
      </c>
      <c r="E6" s="8">
        <v>5210</v>
      </c>
      <c r="F6" s="8">
        <v>410</v>
      </c>
      <c r="G6" s="8">
        <f>E6-F6</f>
        <v>4800</v>
      </c>
      <c r="H6" s="10"/>
      <c r="I6" s="11"/>
    </row>
    <row r="7" spans="2:9" ht="25.15" customHeight="1" x14ac:dyDescent="0.25">
      <c r="B7" s="7">
        <f t="shared" ref="B7:B9" si="0">B6+1</f>
        <v>3</v>
      </c>
      <c r="C7" s="15" t="s">
        <v>72</v>
      </c>
      <c r="D7" s="15" t="s">
        <v>31</v>
      </c>
      <c r="E7" s="8">
        <v>4986</v>
      </c>
      <c r="F7" s="8">
        <v>386</v>
      </c>
      <c r="G7" s="8">
        <f t="shared" ref="G7:G15" si="1">E7-F7</f>
        <v>4600</v>
      </c>
      <c r="H7" s="10"/>
      <c r="I7" s="11"/>
    </row>
    <row r="8" spans="2:9" ht="25.15" customHeight="1" x14ac:dyDescent="0.25">
      <c r="B8" s="7">
        <f t="shared" si="0"/>
        <v>4</v>
      </c>
      <c r="C8" s="15" t="s">
        <v>73</v>
      </c>
      <c r="D8" s="15" t="s">
        <v>31</v>
      </c>
      <c r="E8" s="8">
        <v>4762</v>
      </c>
      <c r="F8" s="8">
        <v>362</v>
      </c>
      <c r="G8" s="8">
        <f t="shared" si="1"/>
        <v>4400</v>
      </c>
      <c r="H8" s="10"/>
      <c r="I8" s="11"/>
    </row>
    <row r="9" spans="2:9" ht="25.15" customHeight="1" x14ac:dyDescent="0.25">
      <c r="B9" s="7">
        <f t="shared" si="0"/>
        <v>5</v>
      </c>
      <c r="C9" s="15" t="s">
        <v>74</v>
      </c>
      <c r="D9" s="15" t="s">
        <v>31</v>
      </c>
      <c r="E9" s="8">
        <v>4762</v>
      </c>
      <c r="F9" s="8">
        <v>362</v>
      </c>
      <c r="G9" s="8">
        <f t="shared" si="1"/>
        <v>4400</v>
      </c>
      <c r="H9" s="10"/>
      <c r="I9" s="11"/>
    </row>
    <row r="10" spans="2:9" ht="25.15" customHeight="1" x14ac:dyDescent="0.25">
      <c r="B10" s="7">
        <f>B9+1</f>
        <v>6</v>
      </c>
      <c r="C10" s="22" t="s">
        <v>75</v>
      </c>
      <c r="D10" s="22" t="s">
        <v>31</v>
      </c>
      <c r="E10" s="8">
        <v>4762</v>
      </c>
      <c r="F10" s="8">
        <v>362</v>
      </c>
      <c r="G10" s="8">
        <f t="shared" si="1"/>
        <v>4400</v>
      </c>
      <c r="H10" s="10"/>
      <c r="I10" s="11"/>
    </row>
    <row r="11" spans="2:9" ht="25.15" customHeight="1" x14ac:dyDescent="0.25">
      <c r="B11" s="7">
        <f>B10+1</f>
        <v>7</v>
      </c>
      <c r="C11" s="22" t="s">
        <v>76</v>
      </c>
      <c r="D11" s="22" t="s">
        <v>31</v>
      </c>
      <c r="E11" s="8">
        <v>4762</v>
      </c>
      <c r="F11" s="8">
        <v>362</v>
      </c>
      <c r="G11" s="12">
        <f t="shared" si="1"/>
        <v>4400</v>
      </c>
      <c r="H11" s="10"/>
      <c r="I11" s="11"/>
    </row>
    <row r="12" spans="2:9" ht="25.15" customHeight="1" x14ac:dyDescent="0.25">
      <c r="B12" s="7">
        <f>B11+1</f>
        <v>8</v>
      </c>
      <c r="C12" s="15" t="s">
        <v>77</v>
      </c>
      <c r="D12" s="15" t="s">
        <v>31</v>
      </c>
      <c r="E12" s="8">
        <v>4762</v>
      </c>
      <c r="F12" s="8">
        <v>362</v>
      </c>
      <c r="G12" s="12">
        <f t="shared" si="1"/>
        <v>4400</v>
      </c>
      <c r="H12" s="10"/>
      <c r="I12" s="11"/>
    </row>
    <row r="13" spans="2:9" ht="25.15" customHeight="1" x14ac:dyDescent="0.25">
      <c r="B13" s="7">
        <f t="shared" ref="B13:B15" si="2">B12+1</f>
        <v>9</v>
      </c>
      <c r="C13" s="15" t="s">
        <v>78</v>
      </c>
      <c r="D13" s="15" t="s">
        <v>31</v>
      </c>
      <c r="E13" s="8">
        <v>4762</v>
      </c>
      <c r="F13" s="8">
        <v>362</v>
      </c>
      <c r="G13" s="8">
        <f t="shared" si="1"/>
        <v>4400</v>
      </c>
      <c r="H13" s="10"/>
      <c r="I13" s="11"/>
    </row>
    <row r="14" spans="2:9" ht="25.15" customHeight="1" x14ac:dyDescent="0.25">
      <c r="B14" s="7">
        <f t="shared" si="2"/>
        <v>10</v>
      </c>
      <c r="C14" s="15" t="s">
        <v>79</v>
      </c>
      <c r="D14" s="15" t="s">
        <v>31</v>
      </c>
      <c r="E14" s="8">
        <v>4762</v>
      </c>
      <c r="F14" s="8">
        <v>362</v>
      </c>
      <c r="G14" s="8">
        <f t="shared" si="1"/>
        <v>4400</v>
      </c>
      <c r="H14" s="10"/>
      <c r="I14" s="11"/>
    </row>
    <row r="15" spans="2:9" ht="25.15" customHeight="1" x14ac:dyDescent="0.25">
      <c r="B15" s="7">
        <f t="shared" si="2"/>
        <v>11</v>
      </c>
      <c r="C15" s="15" t="s">
        <v>80</v>
      </c>
      <c r="D15" s="15" t="s">
        <v>31</v>
      </c>
      <c r="E15" s="8">
        <v>4762</v>
      </c>
      <c r="F15" s="8">
        <v>362</v>
      </c>
      <c r="G15" s="8">
        <f t="shared" si="1"/>
        <v>4400</v>
      </c>
      <c r="H15" s="10"/>
      <c r="I15" s="11"/>
    </row>
    <row r="16" spans="2:9" ht="23.45" customHeight="1" thickBot="1" x14ac:dyDescent="0.3">
      <c r="D16" s="19" t="s">
        <v>32</v>
      </c>
      <c r="E16" s="21">
        <f>SUM(E5:E15)</f>
        <v>53727</v>
      </c>
      <c r="F16" s="21">
        <f>SUM(F5:F15)</f>
        <v>4127</v>
      </c>
      <c r="G16" s="21">
        <f>SUM(G5:G15)</f>
        <v>49600</v>
      </c>
    </row>
    <row r="17" spans="4:7" ht="23.45" customHeight="1" thickBot="1" x14ac:dyDescent="0.3">
      <c r="D17" s="19" t="s">
        <v>27</v>
      </c>
      <c r="E17" s="20">
        <f>E16*2</f>
        <v>107454</v>
      </c>
      <c r="F17" s="20">
        <f>F16*2</f>
        <v>8254</v>
      </c>
      <c r="G17" s="20">
        <f>G16*2</f>
        <v>99200</v>
      </c>
    </row>
    <row r="18" spans="4:7" ht="26.45" customHeight="1" thickTop="1" thickBot="1" x14ac:dyDescent="0.3">
      <c r="D18" s="19" t="s">
        <v>28</v>
      </c>
      <c r="E18" s="20">
        <f>E17*12</f>
        <v>1289448</v>
      </c>
      <c r="F18" s="20">
        <f t="shared" ref="F18:G18" si="3">F17*12</f>
        <v>99048</v>
      </c>
      <c r="G18" s="20">
        <f t="shared" si="3"/>
        <v>1190400</v>
      </c>
    </row>
    <row r="19" spans="4:7" ht="15.75" thickTop="1" x14ac:dyDescent="0.25"/>
  </sheetData>
  <printOptions horizontalCentered="1"/>
  <pageMargins left="0.23622047244094491" right="0.23622047244094491" top="1.3385826771653544" bottom="0.74803149606299213" header="0.31496062992125984" footer="0.31496062992125984"/>
  <pageSetup scale="78" orientation="landscape" r:id="rId1"/>
  <colBreaks count="1" manualBreakCount="1">
    <brk id="7" max="1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A956E-727F-4189-89A8-A546B2704BAE}">
  <dimension ref="B1:V25"/>
  <sheetViews>
    <sheetView tabSelected="1" view="pageBreakPreview" zoomScaleNormal="100" zoomScaleSheetLayoutView="100" workbookViewId="0">
      <selection activeCell="R11" sqref="R11"/>
    </sheetView>
  </sheetViews>
  <sheetFormatPr baseColWidth="10" defaultRowHeight="15" x14ac:dyDescent="0.25"/>
  <cols>
    <col min="1" max="1" width="2" customWidth="1"/>
    <col min="2" max="2" width="3.42578125" customWidth="1"/>
    <col min="3" max="3" width="40.28515625" customWidth="1"/>
    <col min="4" max="4" width="37.42578125" customWidth="1"/>
    <col min="5" max="5" width="17.42578125" customWidth="1"/>
    <col min="6" max="6" width="19.42578125" customWidth="1"/>
    <col min="7" max="7" width="20.85546875" customWidth="1"/>
    <col min="8" max="8" width="12.140625" customWidth="1"/>
    <col min="11" max="11" width="12.85546875" bestFit="1" customWidth="1"/>
    <col min="12" max="12" width="13.5703125" customWidth="1"/>
    <col min="13" max="13" width="12.5703125" customWidth="1"/>
    <col min="15" max="15" width="6.42578125" customWidth="1"/>
  </cols>
  <sheetData>
    <row r="1" spans="2:18" ht="21" x14ac:dyDescent="0.35">
      <c r="B1" s="1" t="s">
        <v>0</v>
      </c>
      <c r="C1" s="1"/>
    </row>
    <row r="2" spans="2:18" ht="21" x14ac:dyDescent="0.35">
      <c r="B2" s="1" t="s">
        <v>1</v>
      </c>
      <c r="C2" s="1"/>
    </row>
    <row r="4" spans="2:18" ht="45" x14ac:dyDescent="0.25">
      <c r="B4" s="2" t="s">
        <v>2</v>
      </c>
      <c r="C4" s="2" t="s">
        <v>82</v>
      </c>
      <c r="D4" s="2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6" t="s">
        <v>11</v>
      </c>
      <c r="M4" s="6" t="s">
        <v>12</v>
      </c>
      <c r="N4" s="6" t="s">
        <v>13</v>
      </c>
    </row>
    <row r="5" spans="2:18" ht="18" customHeight="1" x14ac:dyDescent="0.25">
      <c r="B5" s="7">
        <v>1</v>
      </c>
      <c r="C5" s="15" t="s">
        <v>106</v>
      </c>
      <c r="D5" s="14" t="s">
        <v>14</v>
      </c>
      <c r="E5" s="8">
        <v>1938</v>
      </c>
      <c r="F5" s="8">
        <v>138</v>
      </c>
      <c r="G5" s="8">
        <f>E5-F5</f>
        <v>1800</v>
      </c>
      <c r="H5" s="8">
        <v>323</v>
      </c>
      <c r="I5" s="8">
        <v>23</v>
      </c>
      <c r="J5" s="8">
        <f>G5/6</f>
        <v>300</v>
      </c>
      <c r="K5" s="9">
        <v>6</v>
      </c>
      <c r="L5" s="8">
        <f>H5*K5</f>
        <v>1938</v>
      </c>
      <c r="M5" s="8">
        <f>I5*K5</f>
        <v>138</v>
      </c>
      <c r="N5" s="8">
        <f>K5*J5</f>
        <v>1800</v>
      </c>
      <c r="O5" s="10"/>
      <c r="P5" s="16">
        <v>300</v>
      </c>
      <c r="Q5" s="11">
        <v>6</v>
      </c>
      <c r="R5" s="18">
        <f>P5*Q5</f>
        <v>1800</v>
      </c>
    </row>
    <row r="6" spans="2:18" ht="18" customHeight="1" x14ac:dyDescent="0.25">
      <c r="B6" s="7">
        <f>B5+1</f>
        <v>2</v>
      </c>
      <c r="C6" s="15" t="s">
        <v>107</v>
      </c>
      <c r="D6" s="14" t="s">
        <v>15</v>
      </c>
      <c r="E6" s="8">
        <v>3410</v>
      </c>
      <c r="F6" s="8">
        <v>350</v>
      </c>
      <c r="G6" s="8">
        <f>E6-F6</f>
        <v>3060</v>
      </c>
      <c r="H6" s="12">
        <v>568</v>
      </c>
      <c r="I6" s="12">
        <v>58</v>
      </c>
      <c r="J6" s="12">
        <f t="shared" ref="J6:J10" si="0">G6/6</f>
        <v>510</v>
      </c>
      <c r="K6" s="13">
        <v>6</v>
      </c>
      <c r="L6" s="12">
        <f>H6*K6</f>
        <v>3408</v>
      </c>
      <c r="M6" s="8">
        <f t="shared" ref="M6:M21" si="1">I6*K6</f>
        <v>348</v>
      </c>
      <c r="N6" s="8">
        <f t="shared" ref="N6:N21" si="2">K6*J6</f>
        <v>3060</v>
      </c>
      <c r="O6" s="10"/>
      <c r="P6" s="16">
        <v>510</v>
      </c>
      <c r="Q6" s="11">
        <v>6</v>
      </c>
      <c r="R6" s="18">
        <f>P6*Q6</f>
        <v>3060</v>
      </c>
    </row>
    <row r="7" spans="2:18" ht="18" customHeight="1" x14ac:dyDescent="0.25">
      <c r="B7" s="7">
        <f t="shared" ref="B7:B9" si="3">B6+1</f>
        <v>3</v>
      </c>
      <c r="C7" s="15" t="s">
        <v>108</v>
      </c>
      <c r="D7" s="14" t="s">
        <v>16</v>
      </c>
      <c r="E7" s="8">
        <v>2757</v>
      </c>
      <c r="F7" s="8">
        <v>237</v>
      </c>
      <c r="G7" s="8">
        <f t="shared" ref="G7:G19" si="4">E7-F7</f>
        <v>2520</v>
      </c>
      <c r="H7" s="12">
        <v>460</v>
      </c>
      <c r="I7" s="12">
        <v>40</v>
      </c>
      <c r="J7" s="12">
        <f t="shared" si="0"/>
        <v>420</v>
      </c>
      <c r="K7" s="13">
        <v>6</v>
      </c>
      <c r="L7" s="12">
        <f t="shared" ref="L7:L21" si="5">H7*K7</f>
        <v>2760</v>
      </c>
      <c r="M7" s="12">
        <f t="shared" si="1"/>
        <v>240</v>
      </c>
      <c r="N7" s="12">
        <f t="shared" si="2"/>
        <v>2520</v>
      </c>
      <c r="O7" s="10"/>
      <c r="P7" s="16">
        <v>420</v>
      </c>
      <c r="Q7" s="11">
        <v>6</v>
      </c>
      <c r="R7" s="18">
        <f t="shared" ref="R7:R21" si="6">P7*Q7</f>
        <v>2520</v>
      </c>
    </row>
    <row r="8" spans="2:18" ht="18" customHeight="1" x14ac:dyDescent="0.25">
      <c r="B8" s="7">
        <f t="shared" si="3"/>
        <v>4</v>
      </c>
      <c r="C8" s="15" t="s">
        <v>109</v>
      </c>
      <c r="D8" s="14" t="s">
        <v>16</v>
      </c>
      <c r="E8" s="8">
        <v>2614</v>
      </c>
      <c r="F8" s="8">
        <v>214</v>
      </c>
      <c r="G8" s="8">
        <f t="shared" si="4"/>
        <v>2400</v>
      </c>
      <c r="H8" s="12">
        <v>436</v>
      </c>
      <c r="I8" s="12">
        <v>36</v>
      </c>
      <c r="J8" s="12">
        <f t="shared" si="0"/>
        <v>400</v>
      </c>
      <c r="K8" s="13">
        <v>6</v>
      </c>
      <c r="L8" s="12">
        <f t="shared" si="5"/>
        <v>2616</v>
      </c>
      <c r="M8" s="12">
        <f t="shared" si="1"/>
        <v>216</v>
      </c>
      <c r="N8" s="12">
        <f t="shared" si="2"/>
        <v>2400</v>
      </c>
      <c r="O8" s="10"/>
      <c r="P8" s="16">
        <v>400</v>
      </c>
      <c r="Q8" s="11">
        <v>6</v>
      </c>
      <c r="R8" s="18">
        <f t="shared" si="6"/>
        <v>2400</v>
      </c>
    </row>
    <row r="9" spans="2:18" ht="18" customHeight="1" x14ac:dyDescent="0.25">
      <c r="B9" s="7">
        <f t="shared" si="3"/>
        <v>5</v>
      </c>
      <c r="C9" s="15" t="s">
        <v>110</v>
      </c>
      <c r="D9" s="14" t="s">
        <v>17</v>
      </c>
      <c r="E9" s="8">
        <v>2409</v>
      </c>
      <c r="F9" s="8">
        <v>189</v>
      </c>
      <c r="G9" s="8">
        <f t="shared" si="4"/>
        <v>2220</v>
      </c>
      <c r="H9" s="12">
        <v>402</v>
      </c>
      <c r="I9" s="12">
        <v>32</v>
      </c>
      <c r="J9" s="12">
        <f t="shared" si="0"/>
        <v>370</v>
      </c>
      <c r="K9" s="13">
        <v>6</v>
      </c>
      <c r="L9" s="12">
        <f t="shared" si="5"/>
        <v>2412</v>
      </c>
      <c r="M9" s="12">
        <f t="shared" si="1"/>
        <v>192</v>
      </c>
      <c r="N9" s="12">
        <f t="shared" si="2"/>
        <v>2220</v>
      </c>
      <c r="O9" s="10"/>
      <c r="P9" s="16">
        <v>370</v>
      </c>
      <c r="Q9" s="11">
        <v>6</v>
      </c>
      <c r="R9" s="18">
        <f t="shared" si="6"/>
        <v>2220</v>
      </c>
    </row>
    <row r="10" spans="2:18" ht="18" customHeight="1" x14ac:dyDescent="0.25">
      <c r="B10" s="7">
        <f>B9+1</f>
        <v>6</v>
      </c>
      <c r="C10" s="15" t="s">
        <v>111</v>
      </c>
      <c r="D10" s="14" t="s">
        <v>17</v>
      </c>
      <c r="E10" s="8">
        <v>2409</v>
      </c>
      <c r="F10" s="8">
        <v>189</v>
      </c>
      <c r="G10" s="8">
        <f t="shared" si="4"/>
        <v>2220</v>
      </c>
      <c r="H10" s="8">
        <v>402</v>
      </c>
      <c r="I10" s="8">
        <v>32</v>
      </c>
      <c r="J10" s="8">
        <f t="shared" si="0"/>
        <v>370</v>
      </c>
      <c r="K10" s="9">
        <v>6</v>
      </c>
      <c r="L10" s="12">
        <f t="shared" si="5"/>
        <v>2412</v>
      </c>
      <c r="M10" s="12">
        <f t="shared" si="1"/>
        <v>192</v>
      </c>
      <c r="N10" s="12">
        <f t="shared" si="2"/>
        <v>2220</v>
      </c>
      <c r="O10" s="10"/>
      <c r="P10" s="16">
        <v>370</v>
      </c>
      <c r="Q10" s="11">
        <v>6</v>
      </c>
      <c r="R10" s="18">
        <f t="shared" si="6"/>
        <v>2220</v>
      </c>
    </row>
    <row r="11" spans="2:18" ht="18" customHeight="1" x14ac:dyDescent="0.25">
      <c r="B11" s="7">
        <f>B10+1</f>
        <v>7</v>
      </c>
      <c r="C11" s="15" t="s">
        <v>112</v>
      </c>
      <c r="D11" s="14" t="s">
        <v>18</v>
      </c>
      <c r="E11" s="12">
        <v>2840</v>
      </c>
      <c r="F11" s="12">
        <v>250</v>
      </c>
      <c r="G11" s="12">
        <f t="shared" si="4"/>
        <v>2590</v>
      </c>
      <c r="H11" s="12">
        <v>473</v>
      </c>
      <c r="I11" s="12">
        <v>42</v>
      </c>
      <c r="J11" s="12">
        <f>G11/6</f>
        <v>431.66666666666669</v>
      </c>
      <c r="K11" s="13">
        <v>6</v>
      </c>
      <c r="L11" s="12">
        <f t="shared" si="5"/>
        <v>2838</v>
      </c>
      <c r="M11" s="12">
        <f t="shared" si="1"/>
        <v>252</v>
      </c>
      <c r="N11" s="12">
        <f>K11*J11</f>
        <v>2590</v>
      </c>
      <c r="O11" s="10"/>
      <c r="P11" s="17">
        <v>370</v>
      </c>
      <c r="Q11" s="11">
        <v>7</v>
      </c>
      <c r="R11" s="18">
        <f>P11*Q11</f>
        <v>2590</v>
      </c>
    </row>
    <row r="12" spans="2:18" ht="18" customHeight="1" x14ac:dyDescent="0.25">
      <c r="B12" s="7">
        <f>B11+1</f>
        <v>8</v>
      </c>
      <c r="C12" s="15" t="s">
        <v>112</v>
      </c>
      <c r="D12" s="14" t="s">
        <v>19</v>
      </c>
      <c r="E12" s="12">
        <v>1938</v>
      </c>
      <c r="F12" s="12">
        <v>138</v>
      </c>
      <c r="G12" s="12">
        <f t="shared" si="4"/>
        <v>1800</v>
      </c>
      <c r="H12" s="12">
        <v>323</v>
      </c>
      <c r="I12" s="12">
        <v>23</v>
      </c>
      <c r="J12" s="12">
        <f>G12/6</f>
        <v>300</v>
      </c>
      <c r="K12" s="13">
        <v>6</v>
      </c>
      <c r="L12" s="12">
        <f t="shared" si="5"/>
        <v>1938</v>
      </c>
      <c r="M12" s="12">
        <f t="shared" si="1"/>
        <v>138</v>
      </c>
      <c r="N12" s="12">
        <f t="shared" si="2"/>
        <v>1800</v>
      </c>
      <c r="O12" s="10"/>
      <c r="P12" s="17">
        <v>300</v>
      </c>
      <c r="Q12" s="11">
        <v>6</v>
      </c>
      <c r="R12" s="18">
        <f t="shared" si="6"/>
        <v>1800</v>
      </c>
    </row>
    <row r="13" spans="2:18" ht="18" customHeight="1" x14ac:dyDescent="0.25">
      <c r="B13" s="7">
        <f t="shared" ref="B13:B15" si="7">B12+1</f>
        <v>9</v>
      </c>
      <c r="C13" s="15" t="s">
        <v>113</v>
      </c>
      <c r="D13" s="14" t="s">
        <v>20</v>
      </c>
      <c r="E13" s="8">
        <v>1938</v>
      </c>
      <c r="F13" s="8">
        <v>138</v>
      </c>
      <c r="G13" s="8">
        <f t="shared" si="4"/>
        <v>1800</v>
      </c>
      <c r="H13" s="8">
        <v>323</v>
      </c>
      <c r="I13" s="8">
        <v>23</v>
      </c>
      <c r="J13" s="8">
        <f t="shared" ref="J13:J21" si="8">G13/6</f>
        <v>300</v>
      </c>
      <c r="K13" s="9">
        <v>6</v>
      </c>
      <c r="L13" s="8">
        <f t="shared" si="5"/>
        <v>1938</v>
      </c>
      <c r="M13" s="8">
        <f t="shared" si="1"/>
        <v>138</v>
      </c>
      <c r="N13" s="8">
        <f t="shared" si="2"/>
        <v>1800</v>
      </c>
      <c r="O13" s="10"/>
      <c r="P13" s="16">
        <v>300</v>
      </c>
      <c r="Q13" s="11">
        <v>6</v>
      </c>
      <c r="R13" s="18">
        <f t="shared" si="6"/>
        <v>1800</v>
      </c>
    </row>
    <row r="14" spans="2:18" ht="18" customHeight="1" x14ac:dyDescent="0.25">
      <c r="B14" s="7">
        <f t="shared" si="7"/>
        <v>10</v>
      </c>
      <c r="C14" s="15" t="s">
        <v>114</v>
      </c>
      <c r="D14" s="14" t="s">
        <v>21</v>
      </c>
      <c r="E14" s="8">
        <v>1938</v>
      </c>
      <c r="F14" s="8">
        <v>138</v>
      </c>
      <c r="G14" s="8">
        <f t="shared" si="4"/>
        <v>1800</v>
      </c>
      <c r="H14" s="8">
        <v>323</v>
      </c>
      <c r="I14" s="8">
        <v>23</v>
      </c>
      <c r="J14" s="8">
        <f t="shared" si="8"/>
        <v>300</v>
      </c>
      <c r="K14" s="9">
        <v>6</v>
      </c>
      <c r="L14" s="8">
        <f t="shared" si="5"/>
        <v>1938</v>
      </c>
      <c r="M14" s="8">
        <f t="shared" si="1"/>
        <v>138</v>
      </c>
      <c r="N14" s="8">
        <f t="shared" si="2"/>
        <v>1800</v>
      </c>
      <c r="O14" s="10"/>
      <c r="P14" s="16">
        <v>300</v>
      </c>
      <c r="Q14" s="11">
        <v>6</v>
      </c>
      <c r="R14" s="18">
        <f t="shared" si="6"/>
        <v>1800</v>
      </c>
    </row>
    <row r="15" spans="2:18" ht="18" customHeight="1" x14ac:dyDescent="0.25">
      <c r="B15" s="7">
        <f t="shared" si="7"/>
        <v>11</v>
      </c>
      <c r="C15" s="15" t="s">
        <v>115</v>
      </c>
      <c r="D15" s="14" t="s">
        <v>22</v>
      </c>
      <c r="E15" s="8">
        <v>2207</v>
      </c>
      <c r="F15" s="8">
        <v>167</v>
      </c>
      <c r="G15" s="8">
        <f t="shared" si="4"/>
        <v>2040</v>
      </c>
      <c r="H15" s="8">
        <v>368</v>
      </c>
      <c r="I15" s="8">
        <v>28</v>
      </c>
      <c r="J15" s="8">
        <f t="shared" si="8"/>
        <v>340</v>
      </c>
      <c r="K15" s="9">
        <v>6</v>
      </c>
      <c r="L15" s="12">
        <f t="shared" si="5"/>
        <v>2208</v>
      </c>
      <c r="M15" s="12">
        <f t="shared" si="1"/>
        <v>168</v>
      </c>
      <c r="N15" s="12">
        <f t="shared" si="2"/>
        <v>2040</v>
      </c>
      <c r="O15" s="10"/>
      <c r="P15" s="16">
        <v>340</v>
      </c>
      <c r="Q15" s="11">
        <v>6</v>
      </c>
      <c r="R15" s="18">
        <f t="shared" si="6"/>
        <v>2040</v>
      </c>
    </row>
    <row r="16" spans="2:18" ht="18" customHeight="1" x14ac:dyDescent="0.25">
      <c r="B16" s="7">
        <f>B15+1</f>
        <v>12</v>
      </c>
      <c r="C16" s="15" t="s">
        <v>116</v>
      </c>
      <c r="D16" s="14" t="s">
        <v>23</v>
      </c>
      <c r="E16" s="8">
        <v>1938</v>
      </c>
      <c r="F16" s="8">
        <v>138</v>
      </c>
      <c r="G16" s="8">
        <f t="shared" si="4"/>
        <v>1800</v>
      </c>
      <c r="H16" s="8">
        <v>323</v>
      </c>
      <c r="I16" s="8">
        <v>23</v>
      </c>
      <c r="J16" s="8">
        <f t="shared" si="8"/>
        <v>300</v>
      </c>
      <c r="K16" s="9">
        <v>6</v>
      </c>
      <c r="L16" s="12">
        <f t="shared" si="5"/>
        <v>1938</v>
      </c>
      <c r="M16" s="12">
        <f t="shared" si="1"/>
        <v>138</v>
      </c>
      <c r="N16" s="12">
        <f t="shared" si="2"/>
        <v>1800</v>
      </c>
      <c r="O16" s="10"/>
      <c r="P16" s="16">
        <v>300</v>
      </c>
      <c r="Q16" s="11">
        <v>6</v>
      </c>
      <c r="R16" s="18">
        <f t="shared" si="6"/>
        <v>1800</v>
      </c>
    </row>
    <row r="17" spans="2:22" ht="18" customHeight="1" x14ac:dyDescent="0.25">
      <c r="B17" s="7">
        <f>B16+1</f>
        <v>13</v>
      </c>
      <c r="C17" s="15" t="s">
        <v>117</v>
      </c>
      <c r="D17" s="14" t="s">
        <v>24</v>
      </c>
      <c r="E17" s="8">
        <v>2207</v>
      </c>
      <c r="F17" s="8">
        <v>167</v>
      </c>
      <c r="G17" s="8">
        <f t="shared" si="4"/>
        <v>2040</v>
      </c>
      <c r="H17" s="8">
        <v>368</v>
      </c>
      <c r="I17" s="8">
        <v>28</v>
      </c>
      <c r="J17" s="8">
        <f t="shared" si="8"/>
        <v>340</v>
      </c>
      <c r="K17" s="9">
        <v>6</v>
      </c>
      <c r="L17" s="12">
        <f t="shared" si="5"/>
        <v>2208</v>
      </c>
      <c r="M17" s="12">
        <f t="shared" si="1"/>
        <v>168</v>
      </c>
      <c r="N17" s="12">
        <f t="shared" si="2"/>
        <v>2040</v>
      </c>
      <c r="O17" s="10"/>
      <c r="P17" s="16">
        <v>340</v>
      </c>
      <c r="Q17" s="11">
        <v>6</v>
      </c>
      <c r="R17" s="18">
        <f t="shared" si="6"/>
        <v>2040</v>
      </c>
    </row>
    <row r="18" spans="2:22" ht="18" customHeight="1" x14ac:dyDescent="0.25">
      <c r="B18" s="7">
        <f t="shared" ref="B18:B19" si="9">B17+1</f>
        <v>14</v>
      </c>
      <c r="C18" s="15" t="s">
        <v>118</v>
      </c>
      <c r="D18" s="14" t="s">
        <v>19</v>
      </c>
      <c r="E18" s="8">
        <v>1938</v>
      </c>
      <c r="F18" s="8">
        <v>138</v>
      </c>
      <c r="G18" s="8">
        <f t="shared" si="4"/>
        <v>1800</v>
      </c>
      <c r="H18" s="8">
        <v>323</v>
      </c>
      <c r="I18" s="8">
        <v>23</v>
      </c>
      <c r="J18" s="8">
        <f t="shared" si="8"/>
        <v>300</v>
      </c>
      <c r="K18" s="9">
        <v>6</v>
      </c>
      <c r="L18" s="12">
        <f t="shared" si="5"/>
        <v>1938</v>
      </c>
      <c r="M18" s="12">
        <f t="shared" si="1"/>
        <v>138</v>
      </c>
      <c r="N18" s="12">
        <f t="shared" si="2"/>
        <v>1800</v>
      </c>
      <c r="O18" s="10"/>
      <c r="P18" s="16">
        <v>300</v>
      </c>
      <c r="Q18" s="11">
        <v>6</v>
      </c>
      <c r="R18" s="18">
        <f t="shared" si="6"/>
        <v>1800</v>
      </c>
    </row>
    <row r="19" spans="2:22" ht="18" customHeight="1" x14ac:dyDescent="0.25">
      <c r="B19" s="7">
        <f t="shared" si="9"/>
        <v>15</v>
      </c>
      <c r="C19" s="15" t="s">
        <v>119</v>
      </c>
      <c r="D19" s="14" t="s">
        <v>15</v>
      </c>
      <c r="E19" s="8">
        <v>4089</v>
      </c>
      <c r="F19" s="8">
        <v>489</v>
      </c>
      <c r="G19" s="8">
        <f t="shared" si="4"/>
        <v>3600</v>
      </c>
      <c r="H19" s="8">
        <v>682</v>
      </c>
      <c r="I19" s="8">
        <v>82</v>
      </c>
      <c r="J19" s="8">
        <f t="shared" si="8"/>
        <v>600</v>
      </c>
      <c r="K19" s="9">
        <v>6</v>
      </c>
      <c r="L19" s="8">
        <f t="shared" si="5"/>
        <v>4092</v>
      </c>
      <c r="M19" s="8">
        <f t="shared" si="1"/>
        <v>492</v>
      </c>
      <c r="N19" s="8">
        <f t="shared" si="2"/>
        <v>3600</v>
      </c>
      <c r="O19" s="10"/>
      <c r="P19" s="16">
        <v>600</v>
      </c>
      <c r="Q19" s="11">
        <v>6</v>
      </c>
      <c r="R19" s="18">
        <f t="shared" si="6"/>
        <v>3600</v>
      </c>
    </row>
    <row r="20" spans="2:22" ht="18" customHeight="1" x14ac:dyDescent="0.25">
      <c r="B20" s="7">
        <f>B19+1</f>
        <v>16</v>
      </c>
      <c r="C20" s="15" t="s">
        <v>124</v>
      </c>
      <c r="D20" s="14" t="s">
        <v>25</v>
      </c>
      <c r="E20" s="8">
        <v>1274</v>
      </c>
      <c r="F20" s="8">
        <v>74</v>
      </c>
      <c r="G20" s="8">
        <f t="shared" ref="G20:G21" si="10">E20-F20</f>
        <v>1200</v>
      </c>
      <c r="H20" s="8">
        <v>212</v>
      </c>
      <c r="I20" s="8">
        <v>12</v>
      </c>
      <c r="J20" s="8">
        <f t="shared" si="8"/>
        <v>200</v>
      </c>
      <c r="K20" s="9">
        <v>6</v>
      </c>
      <c r="L20" s="8">
        <f t="shared" si="5"/>
        <v>1272</v>
      </c>
      <c r="M20" s="8">
        <f>I20*K20</f>
        <v>72</v>
      </c>
      <c r="N20" s="8">
        <f t="shared" si="2"/>
        <v>1200</v>
      </c>
      <c r="P20" s="16">
        <v>200</v>
      </c>
      <c r="Q20" s="11">
        <v>6</v>
      </c>
      <c r="R20" s="18">
        <f t="shared" si="6"/>
        <v>1200</v>
      </c>
    </row>
    <row r="21" spans="2:22" ht="18" customHeight="1" x14ac:dyDescent="0.25">
      <c r="B21" s="7">
        <f>B20+1</f>
        <v>17</v>
      </c>
      <c r="C21" s="15"/>
      <c r="D21" s="14" t="s">
        <v>25</v>
      </c>
      <c r="E21" s="8">
        <v>1274</v>
      </c>
      <c r="F21" s="8">
        <v>74</v>
      </c>
      <c r="G21" s="8">
        <f t="shared" si="10"/>
        <v>1200</v>
      </c>
      <c r="H21" s="8">
        <v>212</v>
      </c>
      <c r="I21" s="8">
        <v>12</v>
      </c>
      <c r="J21" s="8">
        <f t="shared" si="8"/>
        <v>200</v>
      </c>
      <c r="K21" s="9">
        <v>6</v>
      </c>
      <c r="L21" s="8">
        <f t="shared" si="5"/>
        <v>1272</v>
      </c>
      <c r="M21" s="8">
        <f t="shared" si="1"/>
        <v>72</v>
      </c>
      <c r="N21" s="8">
        <f t="shared" si="2"/>
        <v>1200</v>
      </c>
      <c r="P21" s="16">
        <v>200</v>
      </c>
      <c r="Q21" s="11">
        <v>6</v>
      </c>
      <c r="R21" s="18">
        <f t="shared" si="6"/>
        <v>1200</v>
      </c>
      <c r="V21">
        <f>P9*Q9</f>
        <v>2220</v>
      </c>
    </row>
    <row r="22" spans="2:22" ht="24" customHeight="1" thickBot="1" x14ac:dyDescent="0.3">
      <c r="D22" s="19" t="s">
        <v>26</v>
      </c>
      <c r="E22" s="21">
        <f>SUM(E5:E21)</f>
        <v>39118</v>
      </c>
      <c r="F22" s="20">
        <f t="shared" ref="F22:G22" si="11">SUM(F5:F21)</f>
        <v>3228</v>
      </c>
      <c r="G22" s="20">
        <f t="shared" si="11"/>
        <v>35890</v>
      </c>
    </row>
    <row r="23" spans="2:22" ht="23.45" customHeight="1" thickTop="1" thickBot="1" x14ac:dyDescent="0.3">
      <c r="D23" s="19" t="s">
        <v>27</v>
      </c>
      <c r="E23" s="20">
        <f>E22*4</f>
        <v>156472</v>
      </c>
      <c r="F23" s="20">
        <f t="shared" ref="F23:G23" si="12">F22*4</f>
        <v>12912</v>
      </c>
      <c r="G23" s="20">
        <f t="shared" si="12"/>
        <v>143560</v>
      </c>
    </row>
    <row r="24" spans="2:22" ht="26.45" customHeight="1" thickTop="1" thickBot="1" x14ac:dyDescent="0.3">
      <c r="D24" s="19" t="s">
        <v>28</v>
      </c>
      <c r="E24" s="20">
        <f>E23*12</f>
        <v>1877664</v>
      </c>
      <c r="F24" s="20">
        <f t="shared" ref="F24:G24" si="13">F23*12</f>
        <v>154944</v>
      </c>
      <c r="G24" s="20">
        <f t="shared" si="13"/>
        <v>1722720</v>
      </c>
    </row>
    <row r="25" spans="2:22" ht="15.75" thickTop="1" x14ac:dyDescent="0.25"/>
  </sheetData>
  <printOptions horizontalCentered="1"/>
  <pageMargins left="0.23622047244094491" right="0.23622047244094491" top="1.3385826771653544" bottom="0.74803149606299213" header="0.31496062992125984" footer="0.31496062992125984"/>
  <pageSetup scale="78" orientation="landscape" r:id="rId1"/>
  <colBreaks count="1" manualBreakCount="1">
    <brk id="14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MENSUAL</vt:lpstr>
      <vt:lpstr>DECD</vt:lpstr>
      <vt:lpstr>SEGURIDAD PUBLICA</vt:lpstr>
      <vt:lpstr>SEMANAL25</vt:lpstr>
      <vt:lpstr>DECD!Área_de_impresión</vt:lpstr>
      <vt:lpstr>MENSUAL!Área_de_impresión</vt:lpstr>
      <vt:lpstr>'SEGURIDAD PUBLICA'!Área_de_impresión</vt:lpstr>
      <vt:lpstr>SEMANAL25!Área_de_impresión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unidad de transparencia san bartolome quialana</cp:lastModifiedBy>
  <cp:lastPrinted>2024-11-22T19:19:05Z</cp:lastPrinted>
  <dcterms:created xsi:type="dcterms:W3CDTF">2023-01-07T18:33:16Z</dcterms:created>
  <dcterms:modified xsi:type="dcterms:W3CDTF">2025-04-21T16:50:43Z</dcterms:modified>
</cp:coreProperties>
</file>