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\Downloads\"/>
    </mc:Choice>
  </mc:AlternateContent>
  <xr:revisionPtr revIDLastSave="0" documentId="13_ncr:1_{85D63444-2031-48DA-81C1-772E0897897E}" xr6:coauthVersionLast="47" xr6:coauthVersionMax="47" xr10:uidLastSave="{00000000-0000-0000-0000-000000000000}"/>
  <bookViews>
    <workbookView xWindow="-120" yWindow="-120" windowWidth="20730" windowHeight="11040" activeTab="3" xr2:uid="{990C979C-7FA2-437F-8F4F-76052FEFFC3C}"/>
  </bookViews>
  <sheets>
    <sheet name="MENSUAL" sheetId="7" r:id="rId1"/>
    <sheet name="DECD" sheetId="6" r:id="rId2"/>
    <sheet name="SEGURIDAD PUBLICA" sheetId="4" r:id="rId3"/>
    <sheet name="SEMANAL25" sheetId="1" r:id="rId4"/>
  </sheets>
  <definedNames>
    <definedName name="_xlnm.Print_Area" localSheetId="1">DECD!$B$1:$G$9</definedName>
    <definedName name="_xlnm.Print_Area" localSheetId="0">MENSUAL!$B$1:$G$28</definedName>
    <definedName name="_xlnm.Print_Area" localSheetId="2">'SEGURIDAD PUBLICA'!$A$1:$G$13</definedName>
    <definedName name="_xlnm.Print_Area" localSheetId="3">SEMANAL25!$A$1:$G$19</definedName>
    <definedName name="Hidden_13">#REF!</definedName>
    <definedName name="Hidden_21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0" i="1" l="1"/>
  <c r="F20" i="1"/>
  <c r="E20" i="1"/>
  <c r="G19" i="1"/>
  <c r="G18" i="1"/>
  <c r="G11" i="1"/>
  <c r="G14" i="4" l="1"/>
  <c r="F14" i="4"/>
  <c r="E14" i="4"/>
  <c r="G12" i="4" l="1"/>
  <c r="G5" i="4"/>
  <c r="E12" i="6"/>
  <c r="G11" i="6"/>
  <c r="G10" i="6"/>
  <c r="E11" i="6"/>
  <c r="E10" i="6"/>
  <c r="G9" i="6" l="1"/>
  <c r="G7" i="6"/>
  <c r="E36" i="7"/>
  <c r="F35" i="7"/>
  <c r="E35" i="7"/>
  <c r="G32" i="7"/>
  <c r="F32" i="7"/>
  <c r="E32" i="7"/>
  <c r="F31" i="7"/>
  <c r="E31" i="7"/>
  <c r="F30" i="7"/>
  <c r="E30" i="7"/>
  <c r="G19" i="7"/>
  <c r="G14" i="1" l="1"/>
  <c r="G16" i="1"/>
  <c r="G13" i="7" l="1"/>
  <c r="G12" i="7"/>
  <c r="G15" i="7"/>
  <c r="G16" i="7"/>
  <c r="G17" i="7"/>
  <c r="G18" i="7"/>
  <c r="G27" i="7" l="1"/>
  <c r="G6" i="7"/>
  <c r="G7" i="7"/>
  <c r="G8" i="7"/>
  <c r="G9" i="7"/>
  <c r="G10" i="7"/>
  <c r="G11" i="7"/>
  <c r="G14" i="7"/>
  <c r="G21" i="7"/>
  <c r="G22" i="7"/>
  <c r="G24" i="7"/>
  <c r="G25" i="7"/>
  <c r="G26" i="7"/>
  <c r="G5" i="7"/>
  <c r="G13" i="1"/>
  <c r="G17" i="1"/>
  <c r="F10" i="6"/>
  <c r="F36" i="7"/>
  <c r="F37" i="7" l="1"/>
  <c r="E37" i="7"/>
  <c r="B6" i="7" l="1"/>
  <c r="B7" i="7" s="1"/>
  <c r="B8" i="7" s="1"/>
  <c r="B9" i="7" s="1"/>
  <c r="B10" i="7" s="1"/>
  <c r="B11" i="7" s="1"/>
  <c r="B12" i="7" s="1"/>
  <c r="B13" i="7" s="1"/>
  <c r="B14" i="7" s="1"/>
  <c r="B15" i="7" s="1"/>
  <c r="F11" i="6"/>
  <c r="F12" i="6" s="1"/>
  <c r="G8" i="6"/>
  <c r="G6" i="6"/>
  <c r="G5" i="6"/>
  <c r="E15" i="4"/>
  <c r="F15" i="4"/>
  <c r="G12" i="6" l="1"/>
  <c r="G31" i="7"/>
  <c r="G36" i="7" s="1"/>
  <c r="G30" i="7"/>
  <c r="G35" i="7" s="1"/>
  <c r="G37" i="7" l="1"/>
  <c r="F16" i="4" l="1"/>
  <c r="E16" i="4"/>
  <c r="G13" i="4"/>
  <c r="G10" i="4"/>
  <c r="G9" i="4"/>
  <c r="G8" i="4"/>
  <c r="G6" i="4"/>
  <c r="G7" i="4"/>
  <c r="F21" i="1"/>
  <c r="F22" i="1" s="1"/>
  <c r="E21" i="1"/>
  <c r="E22" i="1" s="1"/>
  <c r="G12" i="1"/>
  <c r="G15" i="1"/>
  <c r="G10" i="1"/>
  <c r="G7" i="1"/>
  <c r="G6" i="1"/>
  <c r="G9" i="1"/>
  <c r="G8" i="1"/>
  <c r="G5" i="1"/>
  <c r="G21" i="1" l="1"/>
  <c r="G22" i="1" s="1"/>
  <c r="G15" i="4"/>
  <c r="G16" i="4" s="1"/>
</calcChain>
</file>

<file path=xl/sharedStrings.xml><?xml version="1.0" encoding="utf-8"?>
<sst xmlns="http://schemas.openxmlformats.org/spreadsheetml/2006/main" count="154" uniqueCount="117">
  <si>
    <t>MUNICIPIO DE SAN BARTOLOMÉ QUIALANA, TLACOLULA, OAXACA.</t>
  </si>
  <si>
    <t>NÓMINAS SEMANALES</t>
  </si>
  <si>
    <t>No.</t>
  </si>
  <si>
    <t>Denominación del cargo</t>
  </si>
  <si>
    <t>IMPORTE BRUTO SEMANAL</t>
  </si>
  <si>
    <t>ISR SEMANAL</t>
  </si>
  <si>
    <t xml:space="preserve">SUELDO NETO SEMANAL </t>
  </si>
  <si>
    <t>Encargada de Limpieza</t>
  </si>
  <si>
    <t>Fontanero</t>
  </si>
  <si>
    <t>Obrero General</t>
  </si>
  <si>
    <t>Jardinero</t>
  </si>
  <si>
    <t>Afanadora</t>
  </si>
  <si>
    <t>Chofer</t>
  </si>
  <si>
    <t>Encargado del centro de acopio</t>
  </si>
  <si>
    <t xml:space="preserve">Encargado de la Planta de tratamiento </t>
  </si>
  <si>
    <t>IMPORTE SEMANAL</t>
  </si>
  <si>
    <t>IMPORTE MENSUAL</t>
  </si>
  <si>
    <t>IMPORTE ANUAL</t>
  </si>
  <si>
    <t>Directora de Seguridad Pública, Transito y Protección Civil.</t>
  </si>
  <si>
    <t>Comandante</t>
  </si>
  <si>
    <t xml:space="preserve">Policia Municipal </t>
  </si>
  <si>
    <t>IMPORTE QUINCENAL</t>
  </si>
  <si>
    <t>Instructor de artes plasticas</t>
  </si>
  <si>
    <t>Instructor de música</t>
  </si>
  <si>
    <t>Instructor de Basquetbol</t>
  </si>
  <si>
    <t>Bibliotecaria</t>
  </si>
  <si>
    <t>Instructora de danza</t>
  </si>
  <si>
    <t>Presidente Municipal</t>
  </si>
  <si>
    <t>Sindica Municipal</t>
  </si>
  <si>
    <t>Regidor de Hacienda</t>
  </si>
  <si>
    <t>Regidora de Obras</t>
  </si>
  <si>
    <t>Regidora de Salud</t>
  </si>
  <si>
    <t>Secretario Municipal</t>
  </si>
  <si>
    <t>Titular de la Instancia Municipal de la Mujer</t>
  </si>
  <si>
    <t>Directora de Educación, Cultura y Deporte</t>
  </si>
  <si>
    <t>Director de Eventos Civicos, Sociales y Culturales</t>
  </si>
  <si>
    <t xml:space="preserve">Auxiliar de Tesoreria </t>
  </si>
  <si>
    <t xml:space="preserve">Auxiliar de Secretaria </t>
  </si>
  <si>
    <t xml:space="preserve">Auxiliar de Alcaldia </t>
  </si>
  <si>
    <t>Presidenta del Dif Municipal</t>
  </si>
  <si>
    <t>Secretaria del Dif Municipal</t>
  </si>
  <si>
    <t>TOTAL</t>
  </si>
  <si>
    <t>IMPORTE BRUTO MENSUAL</t>
  </si>
  <si>
    <t>ISR MENSUAL</t>
  </si>
  <si>
    <t>SUELDO NETO MENSUAL</t>
  </si>
  <si>
    <t>DIETAS</t>
  </si>
  <si>
    <t>ADMINISTRATIVO</t>
  </si>
  <si>
    <t>ISR QUINCENAL</t>
  </si>
  <si>
    <t>SUELDO NETO QUINCENAL</t>
  </si>
  <si>
    <t>IMPORTE BRUTO QUINCENAL</t>
  </si>
  <si>
    <t>NÓMINAS QUINCENALES</t>
  </si>
  <si>
    <t>NÓMINAS MENSUALES</t>
  </si>
  <si>
    <t>Méndez Vasquez Celedonio Eliseo</t>
  </si>
  <si>
    <t>Mendoza Cruz Jose Daniel</t>
  </si>
  <si>
    <t>Pérez Campos Jeimy Yareth</t>
  </si>
  <si>
    <t>Mendoza Cruz Rene</t>
  </si>
  <si>
    <t>Antonio Avendaño Anuar</t>
  </si>
  <si>
    <t xml:space="preserve">Hernández López Brenda Ingrid </t>
  </si>
  <si>
    <t>Sánchez Gómez Arnulfo</t>
  </si>
  <si>
    <t xml:space="preserve">SUELDO NETO QUINCENAL </t>
  </si>
  <si>
    <t>Nombre del trabajador</t>
  </si>
  <si>
    <t>Martínez de Jesús Alexis</t>
  </si>
  <si>
    <t>Gómez Sánchez Juan Carlos</t>
  </si>
  <si>
    <t>Pablo Hernández Aracely</t>
  </si>
  <si>
    <t>Hernández Jasso Adriana</t>
  </si>
  <si>
    <t>Sánchez Hernández Rosa Ana</t>
  </si>
  <si>
    <t>Martínez Morales Alejandro</t>
  </si>
  <si>
    <t>Sánchez Sánchez Hilarion</t>
  </si>
  <si>
    <t>Hernández Morales Zacarias</t>
  </si>
  <si>
    <t>Martínez Gómez María Ines</t>
  </si>
  <si>
    <t>Morales Gómez Ambrocio</t>
  </si>
  <si>
    <t>Sánchez Martínez Luis Miguel</t>
  </si>
  <si>
    <t>Hernández Martínez Santiago</t>
  </si>
  <si>
    <t>Sánchez Martínez Isabel</t>
  </si>
  <si>
    <t>Sánchez Morales Teofilo</t>
  </si>
  <si>
    <t>Martínez Pablo Marco Antonio</t>
  </si>
  <si>
    <t>Hernández Sánchez Elvira Maribel</t>
  </si>
  <si>
    <t>Sánchez Hernández Isabel</t>
  </si>
  <si>
    <t>Ortiz Sánchez Silvia</t>
  </si>
  <si>
    <t>Sánchez Hernández Juan Prospero</t>
  </si>
  <si>
    <t>Perez Hernández Reynalda</t>
  </si>
  <si>
    <t>Sánchez Hernández Sara</t>
  </si>
  <si>
    <t>Gómez Sánchez Vicente</t>
  </si>
  <si>
    <t>Pablo Pérez Pedro</t>
  </si>
  <si>
    <t>Jose Luis Martínez Gómez</t>
  </si>
  <si>
    <t>Hernández Martinez Floriana</t>
  </si>
  <si>
    <t xml:space="preserve">Perez Pablo Jesica Yolanda </t>
  </si>
  <si>
    <t>Hernández Hernández Felicitas</t>
  </si>
  <si>
    <t>Cruz Gómez Julia</t>
  </si>
  <si>
    <t>Morales Raymundo Gonzalo</t>
  </si>
  <si>
    <t>Sanchez Hernandez Azucena</t>
  </si>
  <si>
    <t>Mecinas Sanchez Elvira</t>
  </si>
  <si>
    <t>Morales Sánchez Abigail</t>
  </si>
  <si>
    <t>Cruz Lopez Aurora Adriana</t>
  </si>
  <si>
    <t>Martinez Sanchez Eugenio</t>
  </si>
  <si>
    <t>Morales Hernandez Jorge</t>
  </si>
  <si>
    <t>Hernández Martinez Prospero</t>
  </si>
  <si>
    <t>Hernández Sanchez Gema Guadalupe</t>
  </si>
  <si>
    <t>Odontologa</t>
  </si>
  <si>
    <t xml:space="preserve">Sánchez Hernández Vicente </t>
  </si>
  <si>
    <t xml:space="preserve">Alcaldesa Unica Constitucional </t>
  </si>
  <si>
    <t>Secretaria de Sindicatura Municipal</t>
  </si>
  <si>
    <t>Auxiliar de obras</t>
  </si>
  <si>
    <t>Gómez Hernández Gildardo</t>
  </si>
  <si>
    <t>Pérez Sánchez Kevin Dario</t>
  </si>
  <si>
    <t>Angeles Juarez Fernando</t>
  </si>
  <si>
    <t>Antonio Garcia Gildardo</t>
  </si>
  <si>
    <t xml:space="preserve">Hernández Morales Hector </t>
  </si>
  <si>
    <t>Chofer de volteo</t>
  </si>
  <si>
    <t>Perez Hernández Flaviano</t>
  </si>
  <si>
    <t>Cruz Pérez Francisco Javier</t>
  </si>
  <si>
    <t>Operador de maquina</t>
  </si>
  <si>
    <t>Garcia López Rolando Israel</t>
  </si>
  <si>
    <t>Regidora de Educación</t>
  </si>
  <si>
    <t>Regidora de Ecología</t>
  </si>
  <si>
    <t>Tesorero Municipal</t>
  </si>
  <si>
    <t>Directora Administrativa y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</si>
</sst>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4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6"/>
      <color indexed="8"/>
      <name val="Calibri"/>
      <family val="2"/>
      <scheme val="minor"/>
    </font>
    <font>
      <b/>
      <sz val="8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5"/>
      <color indexed="8"/>
      <name val="Calibri"/>
      <family val="2"/>
      <scheme val="minor"/>
    </font>
    <font>
      <sz val="14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double">
        <color theme="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6" fillId="0" borderId="2" applyNumberFormat="0" applyFill="0" applyAlignment="0" applyProtection="0"/>
    <xf numFmtId="0" fontId="1" fillId="0" borderId="0"/>
    <xf numFmtId="0" fontId="13" fillId="0" borderId="0"/>
  </cellStyleXfs>
  <cellXfs count="37">
    <xf numFmtId="0" fontId="0" fillId="0" borderId="0" xfId="0"/>
    <xf numFmtId="0" fontId="3" fillId="0" borderId="0" xfId="0" applyFont="1"/>
    <xf numFmtId="0" fontId="5" fillId="0" borderId="1" xfId="0" applyFont="1" applyBorder="1"/>
    <xf numFmtId="43" fontId="0" fillId="0" borderId="1" xfId="1" applyFont="1" applyBorder="1"/>
    <xf numFmtId="43" fontId="0" fillId="0" borderId="0" xfId="1" applyFont="1" applyBorder="1"/>
    <xf numFmtId="43" fontId="0" fillId="0" borderId="0" xfId="0" applyNumberFormat="1"/>
    <xf numFmtId="43" fontId="0" fillId="0" borderId="1" xfId="1" applyFont="1" applyFill="1" applyBorder="1"/>
    <xf numFmtId="0" fontId="0" fillId="0" borderId="1" xfId="0" applyBorder="1" applyAlignment="1">
      <alignment wrapText="1"/>
    </xf>
    <xf numFmtId="0" fontId="0" fillId="0" borderId="1" xfId="0" applyBorder="1"/>
    <xf numFmtId="0" fontId="7" fillId="0" borderId="0" xfId="0" applyFont="1" applyAlignment="1">
      <alignment wrapText="1"/>
    </xf>
    <xf numFmtId="43" fontId="6" fillId="0" borderId="2" xfId="4" applyNumberFormat="1"/>
    <xf numFmtId="43" fontId="6" fillId="0" borderId="5" xfId="4" applyNumberFormat="1" applyBorder="1"/>
    <xf numFmtId="0" fontId="0" fillId="2" borderId="1" xfId="0" applyFill="1" applyBorder="1"/>
    <xf numFmtId="0" fontId="0" fillId="0" borderId="0" xfId="0" applyAlignment="1">
      <alignment horizontal="right"/>
    </xf>
    <xf numFmtId="0" fontId="0" fillId="0" borderId="0" xfId="0" applyAlignment="1">
      <alignment horizontal="right" wrapText="1"/>
    </xf>
    <xf numFmtId="0" fontId="7" fillId="0" borderId="0" xfId="0" applyFont="1" applyAlignment="1">
      <alignment horizontal="right" wrapText="1"/>
    </xf>
    <xf numFmtId="0" fontId="7" fillId="0" borderId="0" xfId="0" applyFont="1" applyAlignment="1">
      <alignment horizontal="right"/>
    </xf>
    <xf numFmtId="0" fontId="7" fillId="0" borderId="3" xfId="0" applyFont="1" applyBorder="1" applyAlignment="1">
      <alignment horizontal="right" wrapText="1"/>
    </xf>
    <xf numFmtId="0" fontId="2" fillId="0" borderId="0" xfId="0" applyFont="1"/>
    <xf numFmtId="43" fontId="9" fillId="0" borderId="1" xfId="1" applyFont="1" applyFill="1" applyBorder="1"/>
    <xf numFmtId="43" fontId="10" fillId="3" borderId="1" xfId="1" applyFont="1" applyFill="1" applyBorder="1" applyAlignment="1">
      <alignment horizontal="center" vertical="center" wrapText="1"/>
    </xf>
    <xf numFmtId="43" fontId="4" fillId="4" borderId="1" xfId="1" applyFont="1" applyFill="1" applyBorder="1" applyAlignment="1">
      <alignment horizontal="center" vertical="center" wrapText="1"/>
    </xf>
    <xf numFmtId="43" fontId="12" fillId="5" borderId="1" xfId="1" applyFont="1" applyFill="1" applyBorder="1" applyAlignment="1">
      <alignment horizontal="center" vertical="center" wrapText="1"/>
    </xf>
    <xf numFmtId="43" fontId="11" fillId="5" borderId="1" xfId="1" applyFont="1" applyFill="1" applyBorder="1" applyAlignment="1">
      <alignment horizontal="center" vertical="center" wrapText="1"/>
    </xf>
    <xf numFmtId="43" fontId="0" fillId="0" borderId="0" xfId="1" applyFont="1" applyFill="1" applyBorder="1"/>
    <xf numFmtId="44" fontId="0" fillId="0" borderId="0" xfId="3" applyFont="1" applyFill="1"/>
    <xf numFmtId="0" fontId="2" fillId="0" borderId="1" xfId="0" applyFont="1" applyBorder="1"/>
    <xf numFmtId="0" fontId="8" fillId="0" borderId="1" xfId="0" applyFont="1" applyBorder="1" applyAlignment="1">
      <alignment wrapText="1"/>
    </xf>
    <xf numFmtId="43" fontId="2" fillId="0" borderId="1" xfId="1" applyFont="1" applyFill="1" applyBorder="1"/>
    <xf numFmtId="43" fontId="2" fillId="0" borderId="4" xfId="1" applyFont="1" applyFill="1" applyBorder="1"/>
    <xf numFmtId="0" fontId="0" fillId="5" borderId="0" xfId="0" applyFill="1"/>
    <xf numFmtId="0" fontId="0" fillId="0" borderId="3" xfId="0" applyBorder="1"/>
    <xf numFmtId="0" fontId="9" fillId="0" borderId="1" xfId="0" applyFont="1" applyBorder="1"/>
    <xf numFmtId="0" fontId="9" fillId="0" borderId="1" xfId="0" applyFont="1" applyBorder="1" applyAlignment="1">
      <alignment wrapText="1"/>
    </xf>
    <xf numFmtId="0" fontId="9" fillId="0" borderId="3" xfId="0" applyFont="1" applyBorder="1"/>
    <xf numFmtId="43" fontId="0" fillId="0" borderId="3" xfId="1" applyFont="1" applyFill="1" applyBorder="1"/>
    <xf numFmtId="0" fontId="0" fillId="0" borderId="6" xfId="0" applyBorder="1"/>
  </cellXfs>
  <cellStyles count="7">
    <cellStyle name="Millares" xfId="1" builtinId="3"/>
    <cellStyle name="Moneda" xfId="3" builtinId="4"/>
    <cellStyle name="Normal" xfId="0" builtinId="0"/>
    <cellStyle name="Normal 2" xfId="5" xr:uid="{66279C50-58D5-4B97-8F8C-610058D5685A}"/>
    <cellStyle name="Normal 3" xfId="6" xr:uid="{6D0078F6-87D8-4D32-B6E6-45433C3D025E}"/>
    <cellStyle name="Normal 7" xfId="2" xr:uid="{DC675295-7EA2-441E-94BE-C780148CFD10}"/>
    <cellStyle name="Total" xfId="4" builtinId="25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53BB16-E22D-46B1-8F5E-03F9651B2E72}">
  <dimension ref="B1:I39"/>
  <sheetViews>
    <sheetView view="pageBreakPreview" topLeftCell="A15" zoomScaleNormal="100" zoomScaleSheetLayoutView="100" workbookViewId="0">
      <selection activeCell="D29" sqref="D29"/>
    </sheetView>
  </sheetViews>
  <sheetFormatPr baseColWidth="10" defaultRowHeight="15" x14ac:dyDescent="0.25"/>
  <cols>
    <col min="1" max="1" width="2" customWidth="1"/>
    <col min="2" max="2" width="3.42578125" customWidth="1"/>
    <col min="3" max="3" width="36.42578125" customWidth="1"/>
    <col min="4" max="4" width="42.28515625" customWidth="1"/>
    <col min="5" max="5" width="12.85546875" customWidth="1"/>
    <col min="6" max="6" width="14" customWidth="1"/>
    <col min="7" max="7" width="13.5703125" customWidth="1"/>
  </cols>
  <sheetData>
    <row r="1" spans="2:9" ht="21" x14ac:dyDescent="0.35">
      <c r="B1" s="1" t="s">
        <v>0</v>
      </c>
      <c r="C1" s="1"/>
    </row>
    <row r="2" spans="2:9" ht="21" x14ac:dyDescent="0.35">
      <c r="B2" s="1" t="s">
        <v>51</v>
      </c>
      <c r="C2" s="1"/>
    </row>
    <row r="4" spans="2:9" ht="56.25" x14ac:dyDescent="0.25">
      <c r="B4" s="23" t="s">
        <v>2</v>
      </c>
      <c r="C4" s="23" t="s">
        <v>60</v>
      </c>
      <c r="D4" s="23" t="s">
        <v>3</v>
      </c>
      <c r="E4" s="23" t="s">
        <v>42</v>
      </c>
      <c r="F4" s="23" t="s">
        <v>43</v>
      </c>
      <c r="G4" s="23" t="s">
        <v>44</v>
      </c>
    </row>
    <row r="5" spans="2:9" ht="15" customHeight="1" x14ac:dyDescent="0.25">
      <c r="B5" s="8">
        <v>1</v>
      </c>
      <c r="C5" s="32" t="s">
        <v>72</v>
      </c>
      <c r="D5" s="32" t="s">
        <v>27</v>
      </c>
      <c r="E5" s="19">
        <v>10818</v>
      </c>
      <c r="F5" s="19">
        <v>818</v>
      </c>
      <c r="G5" s="19">
        <f>E5-F5</f>
        <v>10000</v>
      </c>
      <c r="H5" s="24"/>
      <c r="I5" s="25"/>
    </row>
    <row r="6" spans="2:9" ht="15" customHeight="1" x14ac:dyDescent="0.25">
      <c r="B6" s="8">
        <f>B5+1</f>
        <v>2</v>
      </c>
      <c r="C6" s="32" t="s">
        <v>73</v>
      </c>
      <c r="D6" s="32" t="s">
        <v>28</v>
      </c>
      <c r="E6" s="19">
        <v>10818</v>
      </c>
      <c r="F6" s="19">
        <v>818</v>
      </c>
      <c r="G6" s="19">
        <f t="shared" ref="G6:G26" si="0">E6-F6</f>
        <v>10000</v>
      </c>
    </row>
    <row r="7" spans="2:9" ht="15" customHeight="1" x14ac:dyDescent="0.25">
      <c r="B7" s="8">
        <f t="shared" ref="B7:B9" si="1">B6+1</f>
        <v>3</v>
      </c>
      <c r="C7" s="32" t="s">
        <v>74</v>
      </c>
      <c r="D7" s="32" t="s">
        <v>29</v>
      </c>
      <c r="E7" s="19">
        <v>10818</v>
      </c>
      <c r="F7" s="19">
        <v>818</v>
      </c>
      <c r="G7" s="19">
        <f t="shared" si="0"/>
        <v>10000</v>
      </c>
    </row>
    <row r="8" spans="2:9" ht="15" customHeight="1" x14ac:dyDescent="0.25">
      <c r="B8" s="8">
        <f t="shared" si="1"/>
        <v>4</v>
      </c>
      <c r="C8" s="32" t="s">
        <v>75</v>
      </c>
      <c r="D8" s="32" t="s">
        <v>30</v>
      </c>
      <c r="E8" s="19">
        <v>10818</v>
      </c>
      <c r="F8" s="19">
        <v>818</v>
      </c>
      <c r="G8" s="19">
        <f t="shared" si="0"/>
        <v>10000</v>
      </c>
    </row>
    <row r="9" spans="2:9" ht="15" customHeight="1" x14ac:dyDescent="0.25">
      <c r="B9" s="8">
        <f t="shared" si="1"/>
        <v>5</v>
      </c>
      <c r="C9" s="32" t="s">
        <v>76</v>
      </c>
      <c r="D9" s="32" t="s">
        <v>113</v>
      </c>
      <c r="E9" s="19">
        <v>10818</v>
      </c>
      <c r="F9" s="19">
        <v>818</v>
      </c>
      <c r="G9" s="19">
        <f t="shared" si="0"/>
        <v>10000</v>
      </c>
    </row>
    <row r="10" spans="2:9" ht="15" customHeight="1" x14ac:dyDescent="0.25">
      <c r="B10" s="8">
        <f>B9+1</f>
        <v>6</v>
      </c>
      <c r="C10" s="32" t="s">
        <v>77</v>
      </c>
      <c r="D10" s="32" t="s">
        <v>31</v>
      </c>
      <c r="E10" s="19">
        <v>10818</v>
      </c>
      <c r="F10" s="19">
        <v>818</v>
      </c>
      <c r="G10" s="19">
        <f t="shared" si="0"/>
        <v>10000</v>
      </c>
    </row>
    <row r="11" spans="2:9" ht="15" customHeight="1" x14ac:dyDescent="0.25">
      <c r="B11" s="8">
        <f>B10+1</f>
        <v>7</v>
      </c>
      <c r="C11" s="32" t="s">
        <v>78</v>
      </c>
      <c r="D11" s="32" t="s">
        <v>114</v>
      </c>
      <c r="E11" s="19">
        <v>10818</v>
      </c>
      <c r="F11" s="19">
        <v>818</v>
      </c>
      <c r="G11" s="19">
        <f t="shared" si="0"/>
        <v>10000</v>
      </c>
    </row>
    <row r="12" spans="2:9" s="30" customFormat="1" ht="15" customHeight="1" x14ac:dyDescent="0.25">
      <c r="B12" s="8">
        <f>B11+1</f>
        <v>8</v>
      </c>
      <c r="C12" s="32" t="s">
        <v>62</v>
      </c>
      <c r="D12" s="33" t="s">
        <v>115</v>
      </c>
      <c r="E12" s="19">
        <v>10818</v>
      </c>
      <c r="F12" s="19">
        <v>818</v>
      </c>
      <c r="G12" s="19">
        <f t="shared" ref="G12" si="2">E12-F12</f>
        <v>10000</v>
      </c>
    </row>
    <row r="13" spans="2:9" s="30" customFormat="1" ht="15" customHeight="1" x14ac:dyDescent="0.25">
      <c r="B13" s="8">
        <f t="shared" ref="B13:B15" si="3">B12+1</f>
        <v>9</v>
      </c>
      <c r="C13" s="32" t="s">
        <v>79</v>
      </c>
      <c r="D13" s="33" t="s">
        <v>32</v>
      </c>
      <c r="E13" s="19">
        <v>10818</v>
      </c>
      <c r="F13" s="19">
        <v>818</v>
      </c>
      <c r="G13" s="19">
        <f>E13-F13</f>
        <v>10000</v>
      </c>
    </row>
    <row r="14" spans="2:9" ht="15" customHeight="1" x14ac:dyDescent="0.25">
      <c r="B14" s="8">
        <f t="shared" si="3"/>
        <v>10</v>
      </c>
      <c r="C14" s="32" t="s">
        <v>80</v>
      </c>
      <c r="D14" s="33" t="s">
        <v>100</v>
      </c>
      <c r="E14" s="19">
        <v>6000</v>
      </c>
      <c r="F14" s="19">
        <v>0</v>
      </c>
      <c r="G14" s="19">
        <f t="shared" si="0"/>
        <v>6000</v>
      </c>
    </row>
    <row r="15" spans="2:9" s="30" customFormat="1" ht="15" customHeight="1" x14ac:dyDescent="0.25">
      <c r="B15" s="8">
        <f t="shared" si="3"/>
        <v>11</v>
      </c>
      <c r="C15" s="32" t="s">
        <v>81</v>
      </c>
      <c r="D15" s="33" t="s">
        <v>33</v>
      </c>
      <c r="E15" s="19">
        <v>8300</v>
      </c>
      <c r="F15" s="19">
        <v>0</v>
      </c>
      <c r="G15" s="19">
        <f>E15-F15</f>
        <v>8300</v>
      </c>
    </row>
    <row r="16" spans="2:9" s="30" customFormat="1" ht="15" customHeight="1" x14ac:dyDescent="0.25">
      <c r="B16" s="8">
        <v>13</v>
      </c>
      <c r="C16" s="32" t="s">
        <v>85</v>
      </c>
      <c r="D16" s="33" t="s">
        <v>34</v>
      </c>
      <c r="E16" s="19">
        <v>8300</v>
      </c>
      <c r="F16" s="19">
        <v>0</v>
      </c>
      <c r="G16" s="19">
        <f t="shared" ref="G16:G18" si="4">E16-F16</f>
        <v>8300</v>
      </c>
    </row>
    <row r="17" spans="2:7" s="30" customFormat="1" ht="15" customHeight="1" x14ac:dyDescent="0.25">
      <c r="B17" s="8">
        <v>14</v>
      </c>
      <c r="C17" s="32" t="s">
        <v>64</v>
      </c>
      <c r="D17" s="33" t="s">
        <v>116</v>
      </c>
      <c r="E17" s="19">
        <v>8300</v>
      </c>
      <c r="F17" s="19">
        <v>0</v>
      </c>
      <c r="G17" s="19">
        <f t="shared" si="4"/>
        <v>8300</v>
      </c>
    </row>
    <row r="18" spans="2:7" s="30" customFormat="1" ht="15" customHeight="1" x14ac:dyDescent="0.25">
      <c r="B18" s="8">
        <v>15</v>
      </c>
      <c r="C18" s="32" t="s">
        <v>84</v>
      </c>
      <c r="D18" s="33" t="s">
        <v>35</v>
      </c>
      <c r="E18" s="19">
        <v>8300</v>
      </c>
      <c r="F18" s="19">
        <v>0</v>
      </c>
      <c r="G18" s="19">
        <f t="shared" si="4"/>
        <v>8300</v>
      </c>
    </row>
    <row r="19" spans="2:7" s="30" customFormat="1" ht="15" customHeight="1" x14ac:dyDescent="0.25">
      <c r="B19" s="8">
        <v>16</v>
      </c>
      <c r="C19" s="32" t="s">
        <v>92</v>
      </c>
      <c r="D19" s="33" t="s">
        <v>18</v>
      </c>
      <c r="E19" s="19">
        <v>8300</v>
      </c>
      <c r="F19" s="19">
        <v>0</v>
      </c>
      <c r="G19" s="19">
        <f t="shared" ref="G19" si="5">E19-F19</f>
        <v>8300</v>
      </c>
    </row>
    <row r="20" spans="2:7" s="30" customFormat="1" ht="15" customHeight="1" x14ac:dyDescent="0.25">
      <c r="B20" s="8">
        <v>17</v>
      </c>
      <c r="C20" s="32" t="s">
        <v>91</v>
      </c>
      <c r="D20" s="33" t="s">
        <v>101</v>
      </c>
      <c r="E20" s="19">
        <v>8000</v>
      </c>
      <c r="F20" s="19"/>
      <c r="G20" s="19">
        <v>8000</v>
      </c>
    </row>
    <row r="21" spans="2:7" ht="15" customHeight="1" x14ac:dyDescent="0.25">
      <c r="B21" s="8">
        <v>18</v>
      </c>
      <c r="C21" s="32" t="s">
        <v>63</v>
      </c>
      <c r="D21" s="33" t="s">
        <v>36</v>
      </c>
      <c r="E21" s="19">
        <v>6500</v>
      </c>
      <c r="F21" s="19">
        <v>0</v>
      </c>
      <c r="G21" s="19">
        <f t="shared" si="0"/>
        <v>6500</v>
      </c>
    </row>
    <row r="22" spans="2:7" ht="15" customHeight="1" x14ac:dyDescent="0.25">
      <c r="B22" s="8">
        <v>19</v>
      </c>
      <c r="C22" s="32" t="s">
        <v>88</v>
      </c>
      <c r="D22" s="33" t="s">
        <v>37</v>
      </c>
      <c r="E22" s="19">
        <v>6500</v>
      </c>
      <c r="F22" s="19">
        <v>0</v>
      </c>
      <c r="G22" s="19">
        <f t="shared" si="0"/>
        <v>6500</v>
      </c>
    </row>
    <row r="23" spans="2:7" ht="15" customHeight="1" x14ac:dyDescent="0.25">
      <c r="B23" s="8">
        <v>20</v>
      </c>
      <c r="C23" s="34" t="s">
        <v>103</v>
      </c>
      <c r="D23" s="33" t="s">
        <v>102</v>
      </c>
      <c r="E23" s="19">
        <v>6500</v>
      </c>
      <c r="F23" s="19">
        <v>0</v>
      </c>
      <c r="G23" s="19">
        <v>6500</v>
      </c>
    </row>
    <row r="24" spans="2:7" ht="15" customHeight="1" x14ac:dyDescent="0.25">
      <c r="B24" s="8">
        <v>21</v>
      </c>
      <c r="C24" s="34" t="s">
        <v>82</v>
      </c>
      <c r="D24" s="33" t="s">
        <v>38</v>
      </c>
      <c r="E24" s="19">
        <v>2500</v>
      </c>
      <c r="F24" s="19">
        <v>0</v>
      </c>
      <c r="G24" s="19">
        <f t="shared" si="0"/>
        <v>2500</v>
      </c>
    </row>
    <row r="25" spans="2:7" ht="15" customHeight="1" x14ac:dyDescent="0.25">
      <c r="B25" s="8">
        <v>22</v>
      </c>
      <c r="C25" s="32" t="s">
        <v>83</v>
      </c>
      <c r="D25" s="33" t="s">
        <v>38</v>
      </c>
      <c r="E25" s="19">
        <v>2500</v>
      </c>
      <c r="F25" s="19">
        <v>0</v>
      </c>
      <c r="G25" s="19">
        <f t="shared" si="0"/>
        <v>2500</v>
      </c>
    </row>
    <row r="26" spans="2:7" ht="15" customHeight="1" x14ac:dyDescent="0.25">
      <c r="B26" s="8">
        <v>23</v>
      </c>
      <c r="C26" s="32" t="s">
        <v>87</v>
      </c>
      <c r="D26" s="33" t="s">
        <v>39</v>
      </c>
      <c r="E26" s="19">
        <v>6100</v>
      </c>
      <c r="F26" s="19">
        <v>0</v>
      </c>
      <c r="G26" s="19">
        <f t="shared" si="0"/>
        <v>6100</v>
      </c>
    </row>
    <row r="27" spans="2:7" ht="15" customHeight="1" x14ac:dyDescent="0.25">
      <c r="B27" s="8">
        <v>24</v>
      </c>
      <c r="C27" s="32" t="s">
        <v>86</v>
      </c>
      <c r="D27" s="33" t="s">
        <v>40</v>
      </c>
      <c r="E27" s="19">
        <v>6000</v>
      </c>
      <c r="F27" s="19">
        <v>0</v>
      </c>
      <c r="G27" s="19">
        <f>E27-F27</f>
        <v>6000</v>
      </c>
    </row>
    <row r="28" spans="2:7" s="30" customFormat="1" ht="15" customHeight="1" x14ac:dyDescent="0.25">
      <c r="B28" s="8">
        <v>25</v>
      </c>
      <c r="C28" s="32" t="s">
        <v>97</v>
      </c>
      <c r="D28" s="33" t="s">
        <v>98</v>
      </c>
      <c r="E28" s="19">
        <v>8000</v>
      </c>
      <c r="F28" s="19">
        <v>0</v>
      </c>
      <c r="G28" s="19">
        <v>8000</v>
      </c>
    </row>
    <row r="29" spans="2:7" ht="15.75" thickBot="1" x14ac:dyDescent="0.3">
      <c r="D29" s="17" t="s">
        <v>16</v>
      </c>
      <c r="E29" s="11"/>
      <c r="F29" s="11"/>
      <c r="G29" s="11"/>
    </row>
    <row r="30" spans="2:7" ht="15.75" thickTop="1" x14ac:dyDescent="0.25">
      <c r="D30" s="14" t="s">
        <v>45</v>
      </c>
      <c r="E30" s="5">
        <f>SUM(E5:E11)</f>
        <v>75726</v>
      </c>
      <c r="F30" s="5">
        <f>SUM(F5:F11)</f>
        <v>5726</v>
      </c>
      <c r="G30" s="5">
        <f>SUM(G5:G11)</f>
        <v>70000</v>
      </c>
    </row>
    <row r="31" spans="2:7" x14ac:dyDescent="0.25">
      <c r="D31" s="14" t="s">
        <v>46</v>
      </c>
      <c r="E31" s="5">
        <f>SUM(E12:E28)</f>
        <v>121736</v>
      </c>
      <c r="F31" s="5">
        <f>SUM(F12:F28)</f>
        <v>1636</v>
      </c>
      <c r="G31" s="5">
        <f>SUM(G12:G28)</f>
        <v>120100</v>
      </c>
    </row>
    <row r="32" spans="2:7" ht="15.75" thickBot="1" x14ac:dyDescent="0.3">
      <c r="D32" s="15" t="s">
        <v>41</v>
      </c>
      <c r="E32" s="10">
        <f>E30+E31</f>
        <v>197462</v>
      </c>
      <c r="F32" s="10">
        <f>F30+F31</f>
        <v>7362</v>
      </c>
      <c r="G32" s="10">
        <f>G30+G31</f>
        <v>190100</v>
      </c>
    </row>
    <row r="33" spans="4:7" ht="15.75" thickTop="1" x14ac:dyDescent="0.25">
      <c r="D33" s="13"/>
    </row>
    <row r="34" spans="4:7" x14ac:dyDescent="0.25">
      <c r="D34" s="16" t="s">
        <v>17</v>
      </c>
    </row>
    <row r="35" spans="4:7" x14ac:dyDescent="0.25">
      <c r="D35" s="13" t="s">
        <v>45</v>
      </c>
      <c r="E35" s="5">
        <f>E30*12</f>
        <v>908712</v>
      </c>
      <c r="F35" s="5">
        <f>F30*12</f>
        <v>68712</v>
      </c>
      <c r="G35" s="5">
        <f t="shared" ref="G35" si="6">G30*12</f>
        <v>840000</v>
      </c>
    </row>
    <row r="36" spans="4:7" x14ac:dyDescent="0.25">
      <c r="D36" s="13" t="s">
        <v>46</v>
      </c>
      <c r="E36" s="5">
        <f>E31*12</f>
        <v>1460832</v>
      </c>
      <c r="F36" s="5">
        <f t="shared" ref="F36:G36" si="7">F31*12</f>
        <v>19632</v>
      </c>
      <c r="G36" s="5">
        <f t="shared" si="7"/>
        <v>1441200</v>
      </c>
    </row>
    <row r="37" spans="4:7" ht="15.75" thickBot="1" x14ac:dyDescent="0.3">
      <c r="D37" s="16" t="s">
        <v>41</v>
      </c>
      <c r="E37" s="10">
        <f>SUM(E35:E36)</f>
        <v>2369544</v>
      </c>
      <c r="F37" s="10">
        <f t="shared" ref="F37:G37" si="8">SUM(F35:F36)</f>
        <v>88344</v>
      </c>
      <c r="G37" s="10">
        <f t="shared" si="8"/>
        <v>2281200</v>
      </c>
    </row>
    <row r="38" spans="4:7" ht="15.75" thickTop="1" x14ac:dyDescent="0.25"/>
    <row r="39" spans="4:7" x14ac:dyDescent="0.25">
      <c r="E39" s="5"/>
      <c r="F39" s="5"/>
      <c r="G39" s="5"/>
    </row>
  </sheetData>
  <printOptions horizontalCentered="1"/>
  <pageMargins left="0" right="0" top="1.3385826771653544" bottom="0.74803149606299213" header="0.31496062992125984" footer="0.31496062992125984"/>
  <pageSetup scale="7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837DA2-328D-42DA-B4F4-36F4697D8F95}">
  <dimension ref="B1:I13"/>
  <sheetViews>
    <sheetView view="pageBreakPreview" topLeftCell="A3" zoomScaleNormal="100" zoomScaleSheetLayoutView="100" workbookViewId="0">
      <selection activeCell="E13" sqref="E13"/>
    </sheetView>
  </sheetViews>
  <sheetFormatPr baseColWidth="10" defaultRowHeight="15" x14ac:dyDescent="0.25"/>
  <cols>
    <col min="1" max="1" width="2" customWidth="1"/>
    <col min="2" max="2" width="3.42578125" customWidth="1"/>
    <col min="3" max="3" width="32.42578125" customWidth="1"/>
    <col min="4" max="4" width="38.28515625" customWidth="1"/>
    <col min="5" max="5" width="18.28515625" customWidth="1"/>
    <col min="6" max="6" width="15.42578125" customWidth="1"/>
    <col min="7" max="7" width="27.140625" customWidth="1"/>
    <col min="8" max="8" width="6.42578125" customWidth="1"/>
  </cols>
  <sheetData>
    <row r="1" spans="2:9" ht="21" x14ac:dyDescent="0.35">
      <c r="B1" s="1" t="s">
        <v>0</v>
      </c>
      <c r="C1" s="1"/>
    </row>
    <row r="2" spans="2:9" ht="21" x14ac:dyDescent="0.35">
      <c r="B2" s="1" t="s">
        <v>50</v>
      </c>
      <c r="C2" s="1"/>
    </row>
    <row r="4" spans="2:9" ht="45" x14ac:dyDescent="0.25">
      <c r="B4" s="20" t="s">
        <v>2</v>
      </c>
      <c r="C4" s="20" t="s">
        <v>60</v>
      </c>
      <c r="D4" s="20" t="s">
        <v>3</v>
      </c>
      <c r="E4" s="20" t="s">
        <v>49</v>
      </c>
      <c r="F4" s="20" t="s">
        <v>47</v>
      </c>
      <c r="G4" s="20" t="s">
        <v>48</v>
      </c>
    </row>
    <row r="5" spans="2:9" ht="25.15" customHeight="1" x14ac:dyDescent="0.25">
      <c r="B5" s="26">
        <v>1</v>
      </c>
      <c r="C5" s="8" t="s">
        <v>61</v>
      </c>
      <c r="D5" s="8" t="s">
        <v>23</v>
      </c>
      <c r="E5" s="28">
        <v>4200</v>
      </c>
      <c r="F5" s="28">
        <v>0</v>
      </c>
      <c r="G5" s="28">
        <f>E5-F5</f>
        <v>4200</v>
      </c>
      <c r="H5" s="24"/>
      <c r="I5" s="5"/>
    </row>
    <row r="6" spans="2:9" ht="25.15" customHeight="1" x14ac:dyDescent="0.25">
      <c r="B6" s="26">
        <v>2</v>
      </c>
      <c r="C6" s="8" t="s">
        <v>89</v>
      </c>
      <c r="D6" s="8" t="s">
        <v>24</v>
      </c>
      <c r="E6" s="28">
        <v>2650</v>
      </c>
      <c r="F6" s="28">
        <v>0</v>
      </c>
      <c r="G6" s="28">
        <f t="shared" ref="G6:G8" si="0">E6-F6</f>
        <v>2650</v>
      </c>
      <c r="H6" s="24"/>
      <c r="I6" s="5"/>
    </row>
    <row r="7" spans="2:9" ht="25.15" customHeight="1" x14ac:dyDescent="0.25">
      <c r="B7" s="26">
        <v>3</v>
      </c>
      <c r="C7" s="8" t="s">
        <v>104</v>
      </c>
      <c r="D7" s="8" t="s">
        <v>26</v>
      </c>
      <c r="E7" s="28">
        <v>2200</v>
      </c>
      <c r="F7" s="28">
        <v>0</v>
      </c>
      <c r="G7" s="28">
        <f t="shared" ref="G7" si="1">E7-F7</f>
        <v>2200</v>
      </c>
      <c r="H7" s="24"/>
      <c r="I7" s="5"/>
    </row>
    <row r="8" spans="2:9" ht="25.15" customHeight="1" x14ac:dyDescent="0.25">
      <c r="B8" s="26">
        <v>4</v>
      </c>
      <c r="C8" s="8" t="s">
        <v>90</v>
      </c>
      <c r="D8" s="8" t="s">
        <v>25</v>
      </c>
      <c r="E8" s="29">
        <v>2000</v>
      </c>
      <c r="F8" s="29">
        <v>0</v>
      </c>
      <c r="G8" s="29">
        <f t="shared" si="0"/>
        <v>2000</v>
      </c>
      <c r="H8" s="24"/>
      <c r="I8" s="5"/>
    </row>
    <row r="9" spans="2:9" ht="25.15" customHeight="1" x14ac:dyDescent="0.25">
      <c r="B9" s="26">
        <v>5</v>
      </c>
      <c r="C9" s="8" t="s">
        <v>105</v>
      </c>
      <c r="D9" s="27" t="s">
        <v>22</v>
      </c>
      <c r="E9" s="28">
        <v>1500</v>
      </c>
      <c r="F9" s="28">
        <v>0</v>
      </c>
      <c r="G9" s="28">
        <f>E9-F9</f>
        <v>1500</v>
      </c>
      <c r="H9" s="24"/>
      <c r="I9" s="5"/>
    </row>
    <row r="10" spans="2:9" ht="23.45" customHeight="1" thickBot="1" x14ac:dyDescent="0.3">
      <c r="B10" s="18"/>
      <c r="C10" s="18"/>
      <c r="D10" s="9" t="s">
        <v>21</v>
      </c>
      <c r="E10" s="11">
        <f>SUM(E5:E9)</f>
        <v>12550</v>
      </c>
      <c r="F10" s="11">
        <f>SUM(F5:F9)</f>
        <v>0</v>
      </c>
      <c r="G10" s="11">
        <f>SUM(G5:G9)</f>
        <v>12550</v>
      </c>
    </row>
    <row r="11" spans="2:9" ht="23.45" customHeight="1" thickTop="1" thickBot="1" x14ac:dyDescent="0.3">
      <c r="B11" s="18"/>
      <c r="C11" s="18"/>
      <c r="D11" s="9" t="s">
        <v>16</v>
      </c>
      <c r="E11" s="10">
        <f>E10*2</f>
        <v>25100</v>
      </c>
      <c r="F11" s="10">
        <f>F10*2</f>
        <v>0</v>
      </c>
      <c r="G11" s="10">
        <f>G10*2</f>
        <v>25100</v>
      </c>
    </row>
    <row r="12" spans="2:9" ht="26.45" customHeight="1" thickTop="1" thickBot="1" x14ac:dyDescent="0.3">
      <c r="B12" s="18"/>
      <c r="C12" s="18"/>
      <c r="D12" s="9" t="s">
        <v>17</v>
      </c>
      <c r="E12" s="10">
        <f>E11*12</f>
        <v>301200</v>
      </c>
      <c r="F12" s="10">
        <f t="shared" ref="F12:G12" si="2">F11*12</f>
        <v>0</v>
      </c>
      <c r="G12" s="10">
        <f t="shared" si="2"/>
        <v>301200</v>
      </c>
    </row>
    <row r="13" spans="2:9" ht="15.75" thickTop="1" x14ac:dyDescent="0.25"/>
  </sheetData>
  <printOptions horizontalCentered="1"/>
  <pageMargins left="0.23622047244094491" right="0.23622047244094491" top="1.3385826771653544" bottom="0.74803149606299213" header="0.31496062992125984" footer="0.31496062992125984"/>
  <pageSetup scale="78" orientation="landscape" r:id="rId1"/>
  <colBreaks count="1" manualBreakCount="1">
    <brk id="7" max="17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AD037-F416-4F79-9BBA-F1819D48C275}">
  <dimension ref="B1:I17"/>
  <sheetViews>
    <sheetView view="pageBreakPreview" topLeftCell="A6" zoomScaleNormal="100" zoomScaleSheetLayoutView="100" workbookViewId="0">
      <selection activeCell="G15" sqref="G15"/>
    </sheetView>
  </sheetViews>
  <sheetFormatPr baseColWidth="10" defaultRowHeight="15" x14ac:dyDescent="0.25"/>
  <cols>
    <col min="1" max="1" width="2" customWidth="1"/>
    <col min="2" max="2" width="3.42578125" customWidth="1"/>
    <col min="3" max="3" width="33.42578125" customWidth="1"/>
    <col min="4" max="4" width="35.28515625" customWidth="1"/>
    <col min="5" max="5" width="12.85546875" customWidth="1"/>
    <col min="6" max="6" width="14" customWidth="1"/>
    <col min="7" max="7" width="20.28515625" customWidth="1"/>
    <col min="8" max="8" width="6.42578125" customWidth="1"/>
  </cols>
  <sheetData>
    <row r="1" spans="2:9" ht="21" x14ac:dyDescent="0.35">
      <c r="B1" s="1" t="s">
        <v>0</v>
      </c>
      <c r="C1" s="1"/>
    </row>
    <row r="2" spans="2:9" ht="21" x14ac:dyDescent="0.35">
      <c r="B2" s="1" t="s">
        <v>50</v>
      </c>
      <c r="C2" s="1"/>
    </row>
    <row r="4" spans="2:9" ht="22.5" x14ac:dyDescent="0.25">
      <c r="B4" s="21" t="s">
        <v>2</v>
      </c>
      <c r="C4" s="21" t="s">
        <v>60</v>
      </c>
      <c r="D4" s="21" t="s">
        <v>3</v>
      </c>
      <c r="E4" s="21" t="s">
        <v>49</v>
      </c>
      <c r="F4" s="21" t="s">
        <v>47</v>
      </c>
      <c r="G4" s="21" t="s">
        <v>59</v>
      </c>
    </row>
    <row r="5" spans="2:9" ht="25.15" customHeight="1" x14ac:dyDescent="0.25">
      <c r="B5" s="2">
        <v>1</v>
      </c>
      <c r="C5" s="8" t="s">
        <v>55</v>
      </c>
      <c r="D5" s="8" t="s">
        <v>20</v>
      </c>
      <c r="E5" s="3">
        <v>5299</v>
      </c>
      <c r="F5" s="3">
        <v>399</v>
      </c>
      <c r="G5" s="3">
        <f t="shared" ref="G5" si="0">E5-F5</f>
        <v>4900</v>
      </c>
      <c r="H5" s="4"/>
      <c r="I5" s="5"/>
    </row>
    <row r="6" spans="2:9" ht="25.15" customHeight="1" x14ac:dyDescent="0.25">
      <c r="B6" s="2">
        <v>2</v>
      </c>
      <c r="C6" s="8" t="s">
        <v>53</v>
      </c>
      <c r="D6" s="8" t="s">
        <v>20</v>
      </c>
      <c r="E6" s="3">
        <v>4700</v>
      </c>
      <c r="F6" s="3">
        <v>0</v>
      </c>
      <c r="G6" s="3">
        <f>E6-F6</f>
        <v>4700</v>
      </c>
      <c r="H6" s="4"/>
      <c r="I6" s="5"/>
    </row>
    <row r="7" spans="2:9" ht="25.15" customHeight="1" x14ac:dyDescent="0.25">
      <c r="B7" s="2">
        <v>3</v>
      </c>
      <c r="C7" s="8" t="s">
        <v>52</v>
      </c>
      <c r="D7" s="8" t="s">
        <v>19</v>
      </c>
      <c r="E7" s="3">
        <v>4700</v>
      </c>
      <c r="F7" s="3">
        <v>0</v>
      </c>
      <c r="G7" s="3">
        <f>E7-F7</f>
        <v>4700</v>
      </c>
      <c r="H7" s="4"/>
      <c r="I7" s="5"/>
    </row>
    <row r="8" spans="2:9" ht="25.15" customHeight="1" x14ac:dyDescent="0.25">
      <c r="B8" s="2">
        <v>4</v>
      </c>
      <c r="C8" s="8" t="s">
        <v>54</v>
      </c>
      <c r="D8" s="8" t="s">
        <v>20</v>
      </c>
      <c r="E8" s="3">
        <v>4500</v>
      </c>
      <c r="F8" s="3">
        <v>0</v>
      </c>
      <c r="G8" s="3">
        <f>E8-F8</f>
        <v>4500</v>
      </c>
      <c r="H8" s="4"/>
      <c r="I8" s="5"/>
    </row>
    <row r="9" spans="2:9" ht="25.15" customHeight="1" x14ac:dyDescent="0.25">
      <c r="B9" s="2">
        <v>5</v>
      </c>
      <c r="C9" s="12" t="s">
        <v>56</v>
      </c>
      <c r="D9" s="12" t="s">
        <v>20</v>
      </c>
      <c r="E9" s="3">
        <v>4500</v>
      </c>
      <c r="F9" s="3">
        <v>0</v>
      </c>
      <c r="G9" s="3">
        <f t="shared" ref="G9:G10" si="1">E9-F9</f>
        <v>4500</v>
      </c>
      <c r="H9" s="4"/>
      <c r="I9" s="5"/>
    </row>
    <row r="10" spans="2:9" ht="25.15" customHeight="1" x14ac:dyDescent="0.25">
      <c r="B10" s="2">
        <v>6</v>
      </c>
      <c r="C10" s="8" t="s">
        <v>57</v>
      </c>
      <c r="D10" s="8" t="s">
        <v>20</v>
      </c>
      <c r="E10" s="3">
        <v>4500</v>
      </c>
      <c r="F10" s="3">
        <v>0</v>
      </c>
      <c r="G10" s="6">
        <f t="shared" si="1"/>
        <v>4500</v>
      </c>
      <c r="H10" s="4"/>
      <c r="I10" s="5"/>
    </row>
    <row r="11" spans="2:9" ht="25.15" customHeight="1" x14ac:dyDescent="0.25">
      <c r="B11" s="2">
        <v>7</v>
      </c>
      <c r="C11" s="8" t="s">
        <v>93</v>
      </c>
      <c r="D11" s="8" t="s">
        <v>20</v>
      </c>
      <c r="E11" s="3">
        <v>4500</v>
      </c>
      <c r="F11" s="3">
        <v>0</v>
      </c>
      <c r="G11" s="6">
        <v>4400</v>
      </c>
      <c r="H11" s="4"/>
      <c r="I11" s="5"/>
    </row>
    <row r="12" spans="2:9" ht="25.15" customHeight="1" x14ac:dyDescent="0.25">
      <c r="B12" s="2">
        <v>8</v>
      </c>
      <c r="C12" s="8" t="s">
        <v>58</v>
      </c>
      <c r="D12" s="8" t="s">
        <v>20</v>
      </c>
      <c r="E12" s="3">
        <v>4500</v>
      </c>
      <c r="F12" s="3">
        <v>0</v>
      </c>
      <c r="G12" s="3">
        <f>E12-F12</f>
        <v>4500</v>
      </c>
      <c r="H12" s="4"/>
      <c r="I12" s="5"/>
    </row>
    <row r="13" spans="2:9" ht="25.15" customHeight="1" x14ac:dyDescent="0.25">
      <c r="B13" s="2">
        <v>9</v>
      </c>
      <c r="C13" s="8" t="s">
        <v>106</v>
      </c>
      <c r="D13" s="8" t="s">
        <v>20</v>
      </c>
      <c r="E13" s="3">
        <v>4500</v>
      </c>
      <c r="F13" s="3">
        <v>0</v>
      </c>
      <c r="G13" s="3">
        <f>E13-F13</f>
        <v>4500</v>
      </c>
      <c r="H13" s="4"/>
      <c r="I13" s="5"/>
    </row>
    <row r="14" spans="2:9" ht="23.45" customHeight="1" thickBot="1" x14ac:dyDescent="0.3">
      <c r="D14" s="9" t="s">
        <v>21</v>
      </c>
      <c r="E14" s="11">
        <f>SUM(E5:E13)</f>
        <v>41699</v>
      </c>
      <c r="F14" s="11">
        <f>SUM(F5:F13)</f>
        <v>399</v>
      </c>
      <c r="G14" s="11">
        <f>SUM(G5:G13)</f>
        <v>41200</v>
      </c>
    </row>
    <row r="15" spans="2:9" ht="23.45" customHeight="1" thickBot="1" x14ac:dyDescent="0.3">
      <c r="D15" s="9" t="s">
        <v>16</v>
      </c>
      <c r="E15" s="10">
        <f>E14*2</f>
        <v>83398</v>
      </c>
      <c r="F15" s="10">
        <f>F14*2</f>
        <v>798</v>
      </c>
      <c r="G15" s="10">
        <f>G14*2</f>
        <v>82400</v>
      </c>
    </row>
    <row r="16" spans="2:9" ht="26.45" customHeight="1" thickTop="1" thickBot="1" x14ac:dyDescent="0.3">
      <c r="D16" s="9" t="s">
        <v>17</v>
      </c>
      <c r="E16" s="10">
        <f>E15*12</f>
        <v>1000776</v>
      </c>
      <c r="F16" s="10">
        <f t="shared" ref="F16:G16" si="2">F15*12</f>
        <v>9576</v>
      </c>
      <c r="G16" s="10">
        <f t="shared" si="2"/>
        <v>988800</v>
      </c>
    </row>
    <row r="17" ht="15.75" thickTop="1" x14ac:dyDescent="0.25"/>
  </sheetData>
  <printOptions horizontalCentered="1"/>
  <pageMargins left="0.23622047244094491" right="0.23622047244094491" top="1.3385826771653544" bottom="0.74803149606299213" header="0.31496062992125984" footer="0.31496062992125984"/>
  <pageSetup scale="78" orientation="landscape" r:id="rId1"/>
  <colBreaks count="1" manualBreakCount="1">
    <brk id="7" max="17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3A956E-727F-4189-89A8-A546B2704BAE}">
  <dimension ref="B1:G23"/>
  <sheetViews>
    <sheetView tabSelected="1" view="pageBreakPreview" topLeftCell="A4" zoomScaleNormal="100" zoomScaleSheetLayoutView="100" workbookViewId="0">
      <selection activeCell="D15" sqref="D15"/>
    </sheetView>
  </sheetViews>
  <sheetFormatPr baseColWidth="10" defaultRowHeight="15" x14ac:dyDescent="0.25"/>
  <cols>
    <col min="1" max="1" width="2" customWidth="1"/>
    <col min="2" max="2" width="3.42578125" customWidth="1"/>
    <col min="3" max="3" width="40.28515625" customWidth="1"/>
    <col min="4" max="4" width="37.42578125" customWidth="1"/>
    <col min="5" max="5" width="17.42578125" customWidth="1"/>
    <col min="6" max="6" width="19.42578125" customWidth="1"/>
    <col min="7" max="7" width="20.85546875" customWidth="1"/>
  </cols>
  <sheetData>
    <row r="1" spans="2:7" ht="21" x14ac:dyDescent="0.35">
      <c r="B1" s="1" t="s">
        <v>0</v>
      </c>
      <c r="C1" s="1"/>
    </row>
    <row r="2" spans="2:7" ht="21" x14ac:dyDescent="0.35">
      <c r="B2" s="1" t="s">
        <v>1</v>
      </c>
      <c r="C2" s="1"/>
    </row>
    <row r="4" spans="2:7" ht="78" x14ac:dyDescent="0.25">
      <c r="B4" s="22" t="s">
        <v>2</v>
      </c>
      <c r="C4" s="22" t="s">
        <v>60</v>
      </c>
      <c r="D4" s="22" t="s">
        <v>3</v>
      </c>
      <c r="E4" s="22" t="s">
        <v>4</v>
      </c>
      <c r="F4" s="22" t="s">
        <v>5</v>
      </c>
      <c r="G4" s="22" t="s">
        <v>6</v>
      </c>
    </row>
    <row r="5" spans="2:7" ht="18" customHeight="1" x14ac:dyDescent="0.25">
      <c r="B5" s="2">
        <v>1</v>
      </c>
      <c r="C5" s="8" t="s">
        <v>65</v>
      </c>
      <c r="D5" s="7" t="s">
        <v>7</v>
      </c>
      <c r="E5" s="6">
        <v>2100</v>
      </c>
      <c r="F5" s="6"/>
      <c r="G5" s="6">
        <f>E5-F5</f>
        <v>2100</v>
      </c>
    </row>
    <row r="6" spans="2:7" ht="18" customHeight="1" x14ac:dyDescent="0.25">
      <c r="B6" s="2">
        <v>2</v>
      </c>
      <c r="C6" s="8" t="s">
        <v>68</v>
      </c>
      <c r="D6" s="7" t="s">
        <v>10</v>
      </c>
      <c r="E6" s="6">
        <v>2100</v>
      </c>
      <c r="F6" s="6"/>
      <c r="G6" s="6">
        <f>E6-F6</f>
        <v>2100</v>
      </c>
    </row>
    <row r="7" spans="2:7" ht="18" customHeight="1" x14ac:dyDescent="0.25">
      <c r="B7" s="2">
        <v>3</v>
      </c>
      <c r="C7" s="8" t="s">
        <v>69</v>
      </c>
      <c r="D7" s="7" t="s">
        <v>11</v>
      </c>
      <c r="E7" s="6">
        <v>2002</v>
      </c>
      <c r="F7" s="6"/>
      <c r="G7" s="6">
        <f>E7-F7</f>
        <v>2002</v>
      </c>
    </row>
    <row r="8" spans="2:7" ht="18" customHeight="1" x14ac:dyDescent="0.25">
      <c r="B8" s="2">
        <v>4</v>
      </c>
      <c r="C8" s="8" t="s">
        <v>66</v>
      </c>
      <c r="D8" s="7" t="s">
        <v>8</v>
      </c>
      <c r="E8" s="6">
        <v>3058</v>
      </c>
      <c r="F8" s="6">
        <v>258</v>
      </c>
      <c r="G8" s="6">
        <f>E8-F8</f>
        <v>2800</v>
      </c>
    </row>
    <row r="9" spans="2:7" ht="18" customHeight="1" x14ac:dyDescent="0.25">
      <c r="B9" s="2">
        <v>5</v>
      </c>
      <c r="C9" s="8" t="s">
        <v>67</v>
      </c>
      <c r="D9" s="7" t="s">
        <v>8</v>
      </c>
      <c r="E9" s="6">
        <v>3538</v>
      </c>
      <c r="F9" s="6">
        <v>338</v>
      </c>
      <c r="G9" s="6">
        <f>E9-F9</f>
        <v>3200</v>
      </c>
    </row>
    <row r="10" spans="2:7" ht="18" customHeight="1" x14ac:dyDescent="0.25">
      <c r="B10" s="2">
        <v>6</v>
      </c>
      <c r="C10" s="8" t="s">
        <v>95</v>
      </c>
      <c r="D10" s="7" t="s">
        <v>12</v>
      </c>
      <c r="E10" s="6">
        <v>3477</v>
      </c>
      <c r="F10" s="6">
        <v>327</v>
      </c>
      <c r="G10" s="6">
        <f t="shared" ref="G10:G15" si="0">E10-F10</f>
        <v>3150</v>
      </c>
    </row>
    <row r="11" spans="2:7" ht="18" customHeight="1" x14ac:dyDescent="0.25">
      <c r="B11" s="2">
        <v>7</v>
      </c>
      <c r="C11" s="8" t="s">
        <v>107</v>
      </c>
      <c r="D11" s="7" t="s">
        <v>108</v>
      </c>
      <c r="E11" s="6">
        <v>3477</v>
      </c>
      <c r="F11" s="6">
        <v>327</v>
      </c>
      <c r="G11" s="6">
        <f t="shared" ref="G11" si="1">E11-F11</f>
        <v>3150</v>
      </c>
    </row>
    <row r="12" spans="2:7" ht="18" customHeight="1" x14ac:dyDescent="0.25">
      <c r="B12" s="2">
        <v>8</v>
      </c>
      <c r="C12" s="8" t="s">
        <v>99</v>
      </c>
      <c r="D12" s="7" t="s">
        <v>14</v>
      </c>
      <c r="E12" s="6">
        <v>3058</v>
      </c>
      <c r="F12" s="6">
        <v>258</v>
      </c>
      <c r="G12" s="6">
        <f>E12-F12</f>
        <v>2800</v>
      </c>
    </row>
    <row r="13" spans="2:7" ht="18" customHeight="1" x14ac:dyDescent="0.25">
      <c r="B13" s="2">
        <v>9</v>
      </c>
      <c r="C13" s="8" t="s">
        <v>96</v>
      </c>
      <c r="D13" s="7" t="s">
        <v>9</v>
      </c>
      <c r="E13" s="6">
        <v>2735</v>
      </c>
      <c r="F13" s="6">
        <v>215</v>
      </c>
      <c r="G13" s="6">
        <f>E13-F13</f>
        <v>2520</v>
      </c>
    </row>
    <row r="14" spans="2:7" ht="18" customHeight="1" x14ac:dyDescent="0.25">
      <c r="B14" s="2">
        <v>10</v>
      </c>
      <c r="C14" s="31" t="s">
        <v>109</v>
      </c>
      <c r="D14" s="7" t="s">
        <v>14</v>
      </c>
      <c r="E14" s="6">
        <v>2656</v>
      </c>
      <c r="F14" s="6">
        <v>206</v>
      </c>
      <c r="G14" s="6">
        <f>E14-F14</f>
        <v>2450</v>
      </c>
    </row>
    <row r="15" spans="2:7" ht="18" customHeight="1" x14ac:dyDescent="0.25">
      <c r="B15" s="2">
        <v>11</v>
      </c>
      <c r="C15" s="8" t="s">
        <v>70</v>
      </c>
      <c r="D15" s="7" t="s">
        <v>13</v>
      </c>
      <c r="E15" s="6">
        <v>2656</v>
      </c>
      <c r="F15" s="6">
        <v>206</v>
      </c>
      <c r="G15" s="6">
        <f t="shared" si="0"/>
        <v>2450</v>
      </c>
    </row>
    <row r="16" spans="2:7" ht="18" customHeight="1" x14ac:dyDescent="0.25">
      <c r="B16" s="2">
        <v>12</v>
      </c>
      <c r="C16" s="8" t="s">
        <v>71</v>
      </c>
      <c r="D16" s="7" t="s">
        <v>9</v>
      </c>
      <c r="E16" s="6">
        <v>2656</v>
      </c>
      <c r="F16" s="6">
        <v>206</v>
      </c>
      <c r="G16" s="6">
        <f>E16-F16</f>
        <v>2450</v>
      </c>
    </row>
    <row r="17" spans="2:7" ht="18" customHeight="1" x14ac:dyDescent="0.25">
      <c r="B17" s="2">
        <v>13</v>
      </c>
      <c r="C17" s="8" t="s">
        <v>94</v>
      </c>
      <c r="D17" s="7" t="s">
        <v>9</v>
      </c>
      <c r="E17" s="6">
        <v>2656</v>
      </c>
      <c r="F17" s="6">
        <v>206</v>
      </c>
      <c r="G17" s="6">
        <f>E17-F17</f>
        <v>2450</v>
      </c>
    </row>
    <row r="18" spans="2:7" ht="18" customHeight="1" x14ac:dyDescent="0.25">
      <c r="B18" s="2">
        <v>14</v>
      </c>
      <c r="C18" s="8" t="s">
        <v>110</v>
      </c>
      <c r="D18" s="36" t="s">
        <v>111</v>
      </c>
      <c r="E18" s="6">
        <v>4788</v>
      </c>
      <c r="F18" s="6">
        <v>588</v>
      </c>
      <c r="G18" s="6">
        <f>E18-F18</f>
        <v>4200</v>
      </c>
    </row>
    <row r="19" spans="2:7" ht="18" customHeight="1" x14ac:dyDescent="0.25">
      <c r="B19" s="2">
        <v>15</v>
      </c>
      <c r="C19" s="8" t="s">
        <v>112</v>
      </c>
      <c r="D19" s="8"/>
      <c r="E19" s="6">
        <v>4788</v>
      </c>
      <c r="F19" s="35">
        <v>588</v>
      </c>
      <c r="G19" s="35">
        <f>E19-F19</f>
        <v>4200</v>
      </c>
    </row>
    <row r="20" spans="2:7" ht="24" customHeight="1" thickBot="1" x14ac:dyDescent="0.3">
      <c r="D20" s="9" t="s">
        <v>15</v>
      </c>
      <c r="E20" s="11">
        <f>SUM(E5:E19)</f>
        <v>45745</v>
      </c>
      <c r="F20" s="10">
        <f>SUM(F5:F19)</f>
        <v>3723</v>
      </c>
      <c r="G20" s="10">
        <f>SUM(G5:G19)</f>
        <v>42022</v>
      </c>
    </row>
    <row r="21" spans="2:7" ht="23.45" customHeight="1" thickTop="1" thickBot="1" x14ac:dyDescent="0.3">
      <c r="D21" s="9" t="s">
        <v>16</v>
      </c>
      <c r="E21" s="10">
        <f>E20*4</f>
        <v>182980</v>
      </c>
      <c r="F21" s="10">
        <f t="shared" ref="F21:G21" si="2">F20*4</f>
        <v>14892</v>
      </c>
      <c r="G21" s="10">
        <f t="shared" si="2"/>
        <v>168088</v>
      </c>
    </row>
    <row r="22" spans="2:7" ht="26.45" customHeight="1" thickTop="1" thickBot="1" x14ac:dyDescent="0.3">
      <c r="D22" s="9" t="s">
        <v>17</v>
      </c>
      <c r="E22" s="10">
        <f>E21*12</f>
        <v>2195760</v>
      </c>
      <c r="F22" s="10">
        <f t="shared" ref="F22:G22" si="3">F21*12</f>
        <v>178704</v>
      </c>
      <c r="G22" s="10">
        <f t="shared" si="3"/>
        <v>2017056</v>
      </c>
    </row>
    <row r="23" spans="2:7" ht="15.75" thickTop="1" x14ac:dyDescent="0.25"/>
  </sheetData>
  <printOptions horizontalCentered="1"/>
  <pageMargins left="0.23622047244094491" right="0.23622047244094491" top="1.3385826771653544" bottom="0.74803149606299213" header="0.31496062992125984" footer="0.31496062992125984"/>
  <pageSetup scale="7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MENSUAL</vt:lpstr>
      <vt:lpstr>DECD</vt:lpstr>
      <vt:lpstr>SEGURIDAD PUBLICA</vt:lpstr>
      <vt:lpstr>SEMANAL25</vt:lpstr>
      <vt:lpstr>DECD!Área_de_impresión</vt:lpstr>
      <vt:lpstr>MENSUAL!Área_de_impresión</vt:lpstr>
      <vt:lpstr>'SEGURIDAD PUBLICA'!Área_de_impresión</vt:lpstr>
      <vt:lpstr>SEMANAL25!Área_de_impresión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unidad de transparencia san bartolome quialana</cp:lastModifiedBy>
  <cp:lastPrinted>2026-01-05T17:05:00Z</cp:lastPrinted>
  <dcterms:created xsi:type="dcterms:W3CDTF">2023-01-07T18:33:16Z</dcterms:created>
  <dcterms:modified xsi:type="dcterms:W3CDTF">2026-04-14T17:33:08Z</dcterms:modified>
</cp:coreProperties>
</file>